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26"/>
  <workbookPr defaultThemeVersion="166925"/>
  <mc:AlternateContent xmlns:mc="http://schemas.openxmlformats.org/markup-compatibility/2006">
    <mc:Choice Requires="x15">
      <x15ac:absPath xmlns:x15ac="http://schemas.microsoft.com/office/spreadsheetml/2010/11/ac" url="https://ogl0905-my.sharepoint.com/personal/kbolson_olsongroupltd_com/Documents/1 OGL Proposals/1 States and Local/H-GAC/HGAC Submittal/Submittal Components/"/>
    </mc:Choice>
  </mc:AlternateContent>
  <xr:revisionPtr revIDLastSave="0" documentId="8_{40C82278-7DF5-2448-9CB4-2443D38A7525}" xr6:coauthVersionLast="47" xr6:coauthVersionMax="47" xr10:uidLastSave="{00000000-0000-0000-0000-000000000000}"/>
  <bookViews>
    <workbookView xWindow="920" yWindow="3360" windowWidth="47420" windowHeight="24740" xr2:uid="{64951A16-1A71-EF41-87EF-27EB5A26A0CF}"/>
  </bookViews>
  <sheets>
    <sheet name="Sheet1" sheetId="1" r:id="rId1"/>
  </sheets>
  <definedNames>
    <definedName name="_xlnm._FilterDatabase" localSheetId="0" hidden="1">Sheet1!$A$1:$S$1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64" i="1" l="1"/>
  <c r="S64" i="1" s="1"/>
  <c r="O64" i="1"/>
  <c r="R60" i="1"/>
  <c r="S60" i="1" s="1"/>
  <c r="O60" i="1"/>
  <c r="R59" i="1"/>
  <c r="S59" i="1" s="1"/>
  <c r="O59" i="1"/>
  <c r="R55" i="1"/>
  <c r="S55" i="1" s="1"/>
  <c r="O55" i="1"/>
  <c r="R40" i="1"/>
  <c r="S40" i="1" s="1"/>
  <c r="O40" i="1"/>
  <c r="R34" i="1"/>
  <c r="S34" i="1" s="1"/>
  <c r="O34" i="1"/>
  <c r="R51" i="1"/>
  <c r="S51" i="1" s="1"/>
  <c r="O51" i="1"/>
  <c r="R44" i="1"/>
  <c r="S44" i="1" s="1"/>
  <c r="O44" i="1"/>
  <c r="R57" i="1"/>
  <c r="S57" i="1" s="1"/>
  <c r="O57" i="1"/>
  <c r="R41" i="1"/>
  <c r="S41" i="1" s="1"/>
  <c r="O41" i="1"/>
  <c r="R17" i="1"/>
  <c r="S17" i="1" s="1"/>
  <c r="O17" i="1"/>
  <c r="R65" i="1"/>
  <c r="S65" i="1" s="1"/>
  <c r="O65" i="1"/>
  <c r="R61" i="1"/>
  <c r="O61" i="1"/>
  <c r="R56" i="1"/>
  <c r="S56" i="1" s="1"/>
  <c r="O56" i="1"/>
  <c r="R43" i="1"/>
  <c r="S43" i="1" s="1"/>
  <c r="O43" i="1"/>
  <c r="R58" i="1"/>
  <c r="S58" i="1" s="1"/>
  <c r="O58" i="1"/>
  <c r="R53" i="1"/>
  <c r="S53" i="1" s="1"/>
  <c r="O53" i="1"/>
  <c r="R28" i="1"/>
  <c r="S28" i="1" s="1"/>
  <c r="O28" i="1"/>
  <c r="R4" i="1"/>
  <c r="S4" i="1" s="1"/>
  <c r="O4" i="1"/>
  <c r="R66" i="1"/>
  <c r="S66" i="1" s="1"/>
  <c r="O66" i="1"/>
  <c r="R3" i="1"/>
  <c r="S3" i="1" s="1"/>
  <c r="O3" i="1"/>
  <c r="R2" i="1"/>
  <c r="S2" i="1" s="1"/>
  <c r="O2" i="1"/>
  <c r="Q66" i="1" l="1"/>
  <c r="Q55" i="1"/>
  <c r="Q58" i="1"/>
  <c r="Q51" i="1"/>
  <c r="Q59" i="1"/>
  <c r="Q2" i="1"/>
  <c r="Q60" i="1"/>
  <c r="Q3" i="1"/>
  <c r="Q28" i="1"/>
  <c r="Q34" i="1"/>
  <c r="Q57" i="1"/>
  <c r="Q4" i="1"/>
  <c r="Q17" i="1"/>
  <c r="Q44" i="1"/>
  <c r="Q43" i="1"/>
  <c r="Q65" i="1"/>
  <c r="Q40" i="1"/>
  <c r="Q53" i="1"/>
  <c r="Q56" i="1"/>
  <c r="Q64" i="1"/>
  <c r="Q61" i="1"/>
  <c r="Q41" i="1"/>
</calcChain>
</file>

<file path=xl/sharedStrings.xml><?xml version="1.0" encoding="utf-8"?>
<sst xmlns="http://schemas.openxmlformats.org/spreadsheetml/2006/main" count="261" uniqueCount="87">
  <si>
    <t>Vendor Name</t>
  </si>
  <si>
    <t>Labor Category /Service Title</t>
  </si>
  <si>
    <t>Labor Category/Service Description
(250 words)</t>
  </si>
  <si>
    <t>Key Words
(separated by commas, limit to five keywords. include these words in the description)</t>
  </si>
  <si>
    <t>Minimum Education</t>
  </si>
  <si>
    <t>Minimum Years of Experience (cannot be a range)</t>
  </si>
  <si>
    <t>Identify Required Licenses or Certifications (State "None" if not required)</t>
  </si>
  <si>
    <t>Security Clearance Required</t>
  </si>
  <si>
    <t>Contractor or Customer Facility or Both*</t>
  </si>
  <si>
    <t>Domestic, Overseas, or Worldwide</t>
  </si>
  <si>
    <t>Commercial Price List (CPL) OR Market Prices</t>
  </si>
  <si>
    <t>Unit of Issue (e.g. Hour, Daily Rate, Task, Sq Ft)</t>
  </si>
  <si>
    <t>Most Favored Commercial Customer (MFC)</t>
  </si>
  <si>
    <t>Discount Offered to Commercial MFC (%)</t>
  </si>
  <si>
    <t>Commercial MFC Price VDEM</t>
  </si>
  <si>
    <t>Discount Offered to GSA (off CPL or Market Prices) (%)</t>
  </si>
  <si>
    <t>Discount Offered to GSA (off MFC Prices) (%)</t>
  </si>
  <si>
    <t>Price Offered to GSA (Excluding IFF)</t>
  </si>
  <si>
    <t>Price Offered to GSA (including IFF)</t>
  </si>
  <si>
    <t xml:space="preserve">The Olson Group, Ltd. </t>
  </si>
  <si>
    <t>Administrative I</t>
  </si>
  <si>
    <t>Performs specialized assignments relating to typing, word processing, graphics illustration using computers with very little direction. Maintains personnel and other files; prepares correspondence, schedules and coordinates travel. Assists in the preparation of documents and supports the development of contract deliverables and reports. Responsible for integrating the graphics generated with automated tools and the deliverable documents.</t>
  </si>
  <si>
    <t xml:space="preserve">Administrative, correspondence, schedules </t>
  </si>
  <si>
    <t>High School</t>
  </si>
  <si>
    <t xml:space="preserve">None </t>
  </si>
  <si>
    <t>No</t>
  </si>
  <si>
    <t xml:space="preserve">Both </t>
  </si>
  <si>
    <t>Domestic</t>
  </si>
  <si>
    <t xml:space="preserve">Hour </t>
  </si>
  <si>
    <t xml:space="preserve">All Commercial Customers </t>
  </si>
  <si>
    <t>Administrative II</t>
  </si>
  <si>
    <t>Oversees specialized assignments relating to typing, word processing, graphics illustration using computers with very little direction. Maintains personnel and other files; prepares correspondence, schedules and coordinates travel. Assists in the preparation of documents and supports the development of contract deliverables and reports. Responsible for integrating the graphics generated with automated tools and the deliverable documents.</t>
  </si>
  <si>
    <t>Bachelors</t>
  </si>
  <si>
    <t>Executive Director</t>
  </si>
  <si>
    <t xml:space="preserve">Experienced executive professional that  provides expertise in consulting services across a range of areas. Vast experience in a variety of tasks that require both practical experience and theoretical, state-of-the-art, technical knowledge in specialty areas. Responsible for providing strategic direction, vision, leadership, and program management support to the project and program teams.  Contributes to the overall direction of the client engagement through regular involvement with senior-level client leadership and teams. Maintains and manages relationships with senior level management within the client organization.  Responsible for ensuring senior level management within the client organization is aware of overall program status, including all relevant projects and their potential impact on higher level organizational strategic vision; this may include subject matter and unique technical knowledge.  </t>
  </si>
  <si>
    <t xml:space="preserve">Direction, vision, leadership </t>
  </si>
  <si>
    <t>Jr. Associate I</t>
  </si>
  <si>
    <t>Assists in researching and analyzing issues. Primary responsibilities include handling standard client inquiries; researching the client’s mission, programs, audiences, and stakeholders; and developing reports and materials under the guidance of senior-level team members. Plays a key role in contract activity implementation. Contribute to the design and delivery of all project activities, including assessments, due diligence, quality assurance, and training design and delivery, stakeholder coordination and engagements, and research and analytics.</t>
  </si>
  <si>
    <t xml:space="preserve">Research, analyze, implementation </t>
  </si>
  <si>
    <t>Jr. Associate II</t>
  </si>
  <si>
    <t>Primary responsibilities include handling standard client inquiries; researching the client’s mission, programs, audiences, and stakeholders; and developing reports and materials under the guidance of senior-level team members. Plays a key role in contract activity implementation. Contribute to the design and delivery of all project activities, including assessments, due diligence, quality assurance, and training design and delivery, stakeholder coordination and engagements, and research and analytics.</t>
  </si>
  <si>
    <t>Managing Associate I</t>
  </si>
  <si>
    <t xml:space="preserve">Assists with technical tasks, budgets, timelines and resources plans for projects, ensure technical quality control, supervise staff and assist in business development. Has demonstrated success in assisting with managing major tasks or large projects independently. Serves as a proposal lead and is able to manage client relations. Participate in Business Development meetings with other senior staff members. </t>
  </si>
  <si>
    <t xml:space="preserve">Tasks, budgets, timelines </t>
  </si>
  <si>
    <t>Masters</t>
  </si>
  <si>
    <t>Managing Associate II</t>
  </si>
  <si>
    <t xml:space="preserve">Lead technical tasks, manage budgets, timelines and resources plans for projects, ensure technical quality control, supervise staff and assist in business development. Has demonstrated success in managing major tasks or large projects independently. Serves as a proposal lead and is able to manage client relations. Participate in Business Development meetings with other senior staff members. </t>
  </si>
  <si>
    <t xml:space="preserve">Lead, develop, demonstrate </t>
  </si>
  <si>
    <t>Operation Manager</t>
  </si>
  <si>
    <t xml:space="preserve">Plans, controls and assign tasks to cross functional operations teams required for implementing common work processes and procedures for multiple international site locations. Maintain oversight on program processes to ensure completion of tasking and project according to contact, corporate and program deadlines. Identify program/contract requirements and oversee the development of appropriate work processes to meet program/contract needs. Monitor assigned operations and integrate all elements of the organization to ensure schedules are maintained with cost and performance standards. </t>
  </si>
  <si>
    <t xml:space="preserve">Plan, control, process </t>
  </si>
  <si>
    <t>Principal Assoc</t>
  </si>
  <si>
    <t>Experience working as an executive responsible for leadership of an organization. The position requires demonstrated leadership ability, and extensive experiences in both management and technical fields. Extensive experience in relevant fields and experience managing task orders or groups of task orders. Possesses expert knowledge of best practices in the management and control of personnel, funds and resources for multi- task information system projects. Requires competence in project development from inception to deployment and providing guidance.</t>
  </si>
  <si>
    <t xml:space="preserve">Leadership, experience, management </t>
  </si>
  <si>
    <t>Program Manager</t>
  </si>
  <si>
    <t xml:space="preserve">Responsible for the design, implementation and management of assigned programs. Should be able to decide on suitable strategies and objectives. They are also responsible for performing day-to-day management of overall contract support operations, possibly involving multiple projects. Must be able to organize, direct and coordinate the planning and production of multiple projects. Demonstrates written and oral communications skills. Develop and control deadlines. </t>
  </si>
  <si>
    <t xml:space="preserve">Design, implement, manage </t>
  </si>
  <si>
    <t>Senior Facilitator</t>
  </si>
  <si>
    <t xml:space="preserve">Oversees and manages facilitation efforts, including the planning, design and conduct of collaborative efforts, working groups, or integrated product, process or self-directed teams. Oversees the development of agendas, recordation of meetings, analysis of data and preparation of final reports and meeting materials. Facilitates and leads groups and provides meeting leadership and problem-solving techniques. Oversees facilitators. </t>
  </si>
  <si>
    <t xml:space="preserve">Plan design, collaborate </t>
  </si>
  <si>
    <t>SME I</t>
  </si>
  <si>
    <t xml:space="preserve">Provides high-level subject matter expertise for work described in the task. Provides advanced technical knowledge and analysis of highly specialized applications and operational environment, high-level functional systems analysis, design, integration, documentation, training, and implementation advice on complex problems which require doctorate level knowledge of the subject matter for effective implementation. Applies principles, methods, and knowledge of specific functional areas of expertise to specific task order requirements. Provides advice on esoteric problems which require extensive knowledge of the subject matter. Designs and prepares technical reports, studies, and related documentation, makes charts and graphs to record results, prepares and delivers presentations, training, and briefings as required by the task order. Reports to the SME II </t>
  </si>
  <si>
    <t>Analyze design, integrate</t>
  </si>
  <si>
    <t>SME II</t>
  </si>
  <si>
    <t xml:space="preserve">Provides high-level subject matter expertise for work described in the task. Provides advanced technical knowledge and analysis of highly specialized applications and operational environment, high-level functional systems analysis, design, integration, documentation, training, and implementation advice on complex problems which require doctorate level knowledge of the subject matter for effective implementation. Applies principles, methods, and knowledge of specific functional areas of expertise to specific task order requirements. Provides advice on esoteric problems which require extensive knowledge of the subject matter. Designs and prepares technical reports, studies, and related documentation, makes charts and graphs to record results, prepares and delivers presentations, training, and briefings as required by the task order. Reports to the SME III </t>
  </si>
  <si>
    <t>SME III</t>
  </si>
  <si>
    <t xml:space="preserve">Provides high-level subject matter expertise for work described in the task. Provides advanced technical knowledge and analysis of highly specialized applications and operational environment, high-level functional systems analysis, design, integration, documentation, training, and implementation advice on complex problems which require doctorate level knowledge of the subject matter for effective implementation. Applies principles, methods, and knowledge of specific functional areas of expertise to specific task order requirements. Provides advice on esoteric problems which require extensive knowledge of the subject matter. Oversees designs and prepares technical reports, studies, and related documentation, makes charts and graphs to record results, prepares and delivers presentations, training, and briefings as required by the task order. Reports to the SME IV </t>
  </si>
  <si>
    <t xml:space="preserve">Sr. Associate  I </t>
  </si>
  <si>
    <t xml:space="preserve">Builds a comprehensive program to support real and lasting change and ensures knowledge transfer of relevant subject matter. Provides high-level expert guidance to single or multiple projects. Advises complex organizations and teams by integrating skills into client-focused, objective-oriented consulting solutions. Integrates technical solutions into the business process reengineering requirements and technical solutions into operational improvements and systems. Reports to the Senior Associate II </t>
  </si>
  <si>
    <t xml:space="preserve">Guide, supervise, advise </t>
  </si>
  <si>
    <t xml:space="preserve">Sr. Associate  II </t>
  </si>
  <si>
    <t xml:space="preserve">Builds a comprehensive program to support real and lasting change and ensures knowledge transfer of relevant subject matter. Provides high-level expert guidance to single or multiple projects. Advises complex organizations and teams by integrating skills into client-focused, objective-oriented consulting solutions. Integrates technical solutions into the business process reengineering requirements and technical solutions into operational improvements and systems. Reports to the Senior Associate III </t>
  </si>
  <si>
    <t>Sr. Associate III</t>
  </si>
  <si>
    <t>Builds a comprehensive program to support real and lasting change and ensures knowledge transfer of relevant subject matter. Provides high-level expert guidance to single or multiple projects. Advises complex organizations and teams by integrating skills into client-focused, objective-oriented consulting solutions. Integrates technical solutions into the business process reengineering requirements and technical solutions into operational improvements and systems.  Reports to the Senior Associate IV</t>
  </si>
  <si>
    <t>Sr. Associate IV</t>
  </si>
  <si>
    <t xml:space="preserve">Supervises a comprehensive program to support real and lasting change and ensures knowledge transfer of relevant subject matter. Provides high-level expert guidance to single or multiple projects. Advises complex organizations and teams by integrating skills into client-focused, objective-oriented consulting solutions. Integrates technical solutions into the business process reengineering requirements and technical solutions into operational improvements and systems. Demonstrate several years of experience as supervisor of projects. </t>
  </si>
  <si>
    <t>Sr. Consultant</t>
  </si>
  <si>
    <t xml:space="preserve">Leads client teams and represents project management at client meetings and briefings. Provides required expertise in analysis and developing methodologies and define client needs and applying best practices to produce high quality deliverables. Prepares documentation, reports, and other deliverables for client approval. Analyzes, researches, and develops client solutions. Leverages related experience to provide analysis support to the project team while assisting in the development of an approach or identified methodology to support deliverable development. </t>
  </si>
  <si>
    <t xml:space="preserve">Lead, define, apply </t>
  </si>
  <si>
    <t xml:space="preserve">Sr. Coordinator </t>
  </si>
  <si>
    <t>Coordinate updating and editing published documents. Post, edit and update calendar of events. Update and maintain required rosters and contact lists. For credentialing, establish a framework, coordinate scheduling, and track the strategic initiatives, goals and campaign projects. Coordinate with state medical administrators to procure qualified credentialing. Prepare, submit and coordinate travel requirements and requests for orders for the credentialing.</t>
  </si>
  <si>
    <t>Coordinate, post, edit</t>
  </si>
  <si>
    <t>Sr. SME I</t>
  </si>
  <si>
    <t xml:space="preserve">Analyzes complex problems, makes recommendations, develops alternative solutions and draft and executes implementation plan. Leads and represents projects with clients and stakeholders and meetings and briefings. Prepares documentation, reports, and other deliverables for client approval. Converses with and provides assistance to highest levels of corporate and Government management. Reports to the Senior SME II. </t>
  </si>
  <si>
    <t xml:space="preserve">Analyze, lead, recommend </t>
  </si>
  <si>
    <t>Sr. SME II</t>
  </si>
  <si>
    <t>Analyzes complex problems, makes recommendations, develops alternative solutions and draft and executes implementation plan. Leads and represents projects with clients and stakeholders and meetings and briefings. Prepares documentation, reports, and other deliverables for client approval. Converses with and provides assistance to highest levels of corporate and Government management.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</si>
</sst>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7">
    <font>
      <sz val="12"/>
      <color theme="1"/>
      <name val="ArialMT"/>
      <family val="2"/>
    </font>
    <font>
      <sz val="12"/>
      <color theme="1"/>
      <name val="ArialMT"/>
      <family val="2"/>
    </font>
    <font>
      <b/>
      <sz val="10"/>
      <color rgb="FF000000"/>
      <name val="Calibri"/>
      <family val="2"/>
    </font>
    <font>
      <b/>
      <sz val="10"/>
      <name val="Calibri"/>
      <family val="2"/>
    </font>
    <font>
      <sz val="11"/>
      <name val="Arial"/>
      <family val="2"/>
    </font>
    <font>
      <sz val="11"/>
      <color rgb="FF000000"/>
      <name val="Arial"/>
      <family val="2"/>
    </font>
    <font>
      <sz val="11"/>
      <color theme="1"/>
      <name val="Arial"/>
      <family val="2"/>
    </font>
  </fonts>
  <fills count="4">
    <fill>
      <patternFill patternType="none"/>
    </fill>
    <fill>
      <patternFill patternType="gray125"/>
    </fill>
    <fill>
      <patternFill patternType="solid">
        <fgColor rgb="FFB8CCE4"/>
        <bgColor rgb="FFB8CCE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6">
    <xf numFmtId="0" fontId="0" fillId="0" borderId="0" xfId="0"/>
    <xf numFmtId="0" fontId="2"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1" fontId="3" fillId="2" borderId="1" xfId="0" applyNumberFormat="1" applyFont="1" applyFill="1" applyBorder="1" applyAlignment="1">
      <alignment horizontal="center" vertical="center" wrapText="1"/>
    </xf>
    <xf numFmtId="164" fontId="2" fillId="2" borderId="1" xfId="0" applyNumberFormat="1" applyFont="1" applyFill="1" applyBorder="1" applyAlignment="1">
      <alignment horizontal="center" vertical="center" wrapText="1"/>
    </xf>
    <xf numFmtId="10" fontId="2" fillId="2" borderId="1" xfId="0" applyNumberFormat="1" applyFont="1" applyFill="1" applyBorder="1" applyAlignment="1">
      <alignment horizontal="center" vertical="center" wrapText="1"/>
    </xf>
    <xf numFmtId="44" fontId="2" fillId="2" borderId="1" xfId="0" applyNumberFormat="1" applyFont="1" applyFill="1" applyBorder="1" applyAlignment="1">
      <alignment horizontal="center" vertical="center" wrapText="1"/>
    </xf>
    <xf numFmtId="0" fontId="4" fillId="0" borderId="1" xfId="0" applyFont="1" applyBorder="1" applyAlignment="1">
      <alignment vertical="center"/>
    </xf>
    <xf numFmtId="0" fontId="5" fillId="0" borderId="1" xfId="0" applyFont="1" applyBorder="1" applyAlignment="1">
      <alignment vertical="center"/>
    </xf>
    <xf numFmtId="0" fontId="6" fillId="0" borderId="1" xfId="0" applyFont="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horizontal="center" vertical="center"/>
    </xf>
    <xf numFmtId="164" fontId="6"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10" fontId="6" fillId="0" borderId="1" xfId="0" applyNumberFormat="1" applyFont="1" applyBorder="1" applyAlignment="1" applyProtection="1">
      <alignment horizontal="center" vertical="center"/>
      <protection locked="0"/>
    </xf>
    <xf numFmtId="164" fontId="6" fillId="3" borderId="1" xfId="0" applyNumberFormat="1" applyFont="1" applyFill="1" applyBorder="1" applyAlignment="1" applyProtection="1">
      <alignment horizontal="center" vertical="center"/>
      <protection locked="0"/>
    </xf>
    <xf numFmtId="10" fontId="6" fillId="3" borderId="1" xfId="1" applyNumberFormat="1" applyFont="1" applyFill="1" applyBorder="1" applyAlignment="1" applyProtection="1">
      <alignment horizontal="center" vertical="center"/>
      <protection locked="0"/>
    </xf>
    <xf numFmtId="0" fontId="3" fillId="2" borderId="1" xfId="0" applyFont="1" applyFill="1" applyBorder="1" applyAlignment="1">
      <alignment horizontal="left" vertical="center" wrapText="1"/>
    </xf>
    <xf numFmtId="0" fontId="5" fillId="0" borderId="1" xfId="0" applyFont="1" applyBorder="1" applyAlignment="1">
      <alignment horizontal="left" vertical="center" wrapText="1"/>
    </xf>
    <xf numFmtId="0" fontId="0" fillId="0" borderId="0" xfId="0" applyAlignment="1">
      <alignment horizontal="left"/>
    </xf>
    <xf numFmtId="164" fontId="6" fillId="3" borderId="2" xfId="0" applyNumberFormat="1" applyFont="1" applyFill="1" applyBorder="1" applyAlignment="1" applyProtection="1">
      <alignment horizontal="center" vertical="center"/>
      <protection locked="0"/>
    </xf>
    <xf numFmtId="164" fontId="6" fillId="3" borderId="3" xfId="0" applyNumberFormat="1" applyFont="1" applyFill="1" applyBorder="1" applyAlignment="1" applyProtection="1">
      <alignment horizontal="center" vertical="center"/>
      <protection locked="0"/>
    </xf>
    <xf numFmtId="164" fontId="6" fillId="3" borderId="4" xfId="0" applyNumberFormat="1" applyFont="1" applyFill="1" applyBorder="1" applyAlignment="1" applyProtection="1">
      <alignment horizontal="center" vertical="center"/>
      <protection locked="0"/>
    </xf>
    <xf numFmtId="10" fontId="6" fillId="0" borderId="2" xfId="0" applyNumberFormat="1" applyFont="1" applyBorder="1" applyAlignment="1" applyProtection="1">
      <alignment horizontal="center" vertical="center"/>
      <protection locked="0"/>
    </xf>
    <xf numFmtId="10" fontId="6" fillId="0" borderId="3" xfId="0" applyNumberFormat="1" applyFont="1" applyBorder="1" applyAlignment="1" applyProtection="1">
      <alignment horizontal="center" vertical="center"/>
      <protection locked="0"/>
    </xf>
    <xf numFmtId="10" fontId="6" fillId="0" borderId="4" xfId="0" applyNumberFormat="1" applyFont="1" applyBorder="1" applyAlignment="1" applyProtection="1">
      <alignment horizontal="center" vertical="center"/>
      <protection locked="0"/>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164" fontId="6"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xf numFmtId="164" fontId="6" fillId="0" borderId="4" xfId="0" applyNumberFormat="1" applyFont="1" applyBorder="1" applyAlignment="1">
      <alignment horizontal="center"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10" fontId="6" fillId="3" borderId="2" xfId="1" applyNumberFormat="1" applyFont="1" applyFill="1" applyBorder="1" applyAlignment="1" applyProtection="1">
      <alignment horizontal="center" vertical="center"/>
      <protection locked="0"/>
    </xf>
    <xf numFmtId="10" fontId="6" fillId="3" borderId="3" xfId="1" applyNumberFormat="1" applyFont="1" applyFill="1" applyBorder="1" applyAlignment="1" applyProtection="1">
      <alignment horizontal="center" vertical="center"/>
      <protection locked="0"/>
    </xf>
    <xf numFmtId="10" fontId="6" fillId="3" borderId="4" xfId="1" applyNumberFormat="1" applyFont="1" applyFill="1" applyBorder="1" applyAlignment="1" applyProtection="1">
      <alignment horizontal="center" vertical="center"/>
      <protection locked="0"/>
    </xf>
    <xf numFmtId="0" fontId="5" fillId="0" borderId="2" xfId="0" applyFont="1" applyBorder="1" applyAlignment="1">
      <alignment horizontal="left" vertical="top" wrapText="1"/>
    </xf>
    <xf numFmtId="0" fontId="5" fillId="0" borderId="4" xfId="0" applyFont="1" applyBorder="1" applyAlignment="1">
      <alignment horizontal="left" vertical="top" wrapText="1"/>
    </xf>
    <xf numFmtId="10" fontId="6" fillId="0" borderId="2" xfId="0" applyNumberFormat="1" applyFont="1" applyBorder="1" applyAlignment="1" applyProtection="1">
      <alignment horizontal="center" vertical="center" wrapText="1"/>
      <protection locked="0"/>
    </xf>
    <xf numFmtId="10" fontId="6" fillId="0" borderId="3" xfId="0" applyNumberFormat="1" applyFont="1" applyBorder="1" applyAlignment="1" applyProtection="1">
      <alignment horizontal="center" vertical="center" wrapText="1"/>
      <protection locked="0"/>
    </xf>
    <xf numFmtId="10" fontId="6" fillId="0" borderId="4" xfId="0" applyNumberFormat="1" applyFont="1" applyBorder="1" applyAlignment="1" applyProtection="1">
      <alignment horizontal="center" vertical="center" wrapText="1"/>
      <protection locked="0"/>
    </xf>
    <xf numFmtId="0" fontId="4" fillId="0" borderId="2" xfId="0" applyFont="1" applyBorder="1" applyAlignment="1">
      <alignment vertical="center"/>
    </xf>
    <xf numFmtId="0" fontId="4" fillId="0" borderId="3" xfId="0" applyFont="1" applyBorder="1" applyAlignment="1">
      <alignment vertical="center"/>
    </xf>
    <xf numFmtId="0" fontId="4" fillId="0" borderId="4" xfId="0" applyFont="1" applyBorder="1" applyAlignment="1">
      <alignment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84616-475E-E94C-A9CB-B8EA321067B3}">
  <sheetPr>
    <pageSetUpPr fitToPage="1"/>
  </sheetPr>
  <dimension ref="A1:S66"/>
  <sheetViews>
    <sheetView tabSelected="1" zoomScale="125" zoomScaleNormal="125" workbookViewId="0">
      <pane xSplit="3" ySplit="1" topLeftCell="D2" activePane="bottomRight" state="frozen"/>
      <selection pane="topRight" activeCell="D1" sqref="D1"/>
      <selection pane="bottomLeft" activeCell="A2" sqref="A2"/>
      <selection pane="bottomRight" activeCell="V1" sqref="V1"/>
    </sheetView>
  </sheetViews>
  <sheetFormatPr baseColWidth="10" defaultRowHeight="16"/>
  <cols>
    <col min="1" max="1" width="17.140625" bestFit="1" customWidth="1"/>
    <col min="2" max="2" width="13.5703125" customWidth="1"/>
    <col min="3" max="3" width="55.42578125" style="20" customWidth="1"/>
    <col min="4" max="4" width="14.5703125" customWidth="1"/>
  </cols>
  <sheetData>
    <row r="1" spans="1:19" ht="90">
      <c r="A1" s="1" t="s">
        <v>0</v>
      </c>
      <c r="B1" s="2" t="s">
        <v>1</v>
      </c>
      <c r="C1" s="18" t="s">
        <v>2</v>
      </c>
      <c r="D1" s="2" t="s">
        <v>3</v>
      </c>
      <c r="E1" s="1" t="s">
        <v>4</v>
      </c>
      <c r="F1" s="3" t="s">
        <v>5</v>
      </c>
      <c r="G1" s="4" t="s">
        <v>6</v>
      </c>
      <c r="H1" s="4" t="s">
        <v>7</v>
      </c>
      <c r="I1" s="3" t="s">
        <v>8</v>
      </c>
      <c r="J1" s="3" t="s">
        <v>9</v>
      </c>
      <c r="K1" s="5" t="s">
        <v>10</v>
      </c>
      <c r="L1" s="1" t="s">
        <v>11</v>
      </c>
      <c r="M1" s="1" t="s">
        <v>12</v>
      </c>
      <c r="N1" s="6" t="s">
        <v>13</v>
      </c>
      <c r="O1" s="7" t="s">
        <v>14</v>
      </c>
      <c r="P1" s="6" t="s">
        <v>15</v>
      </c>
      <c r="Q1" s="6" t="s">
        <v>16</v>
      </c>
      <c r="R1" s="7" t="s">
        <v>17</v>
      </c>
      <c r="S1" s="7" t="s">
        <v>18</v>
      </c>
    </row>
    <row r="2" spans="1:19" ht="102" customHeight="1">
      <c r="A2" s="8" t="s">
        <v>19</v>
      </c>
      <c r="B2" s="10" t="s">
        <v>20</v>
      </c>
      <c r="C2" s="19" t="s">
        <v>21</v>
      </c>
      <c r="D2" s="11" t="s">
        <v>22</v>
      </c>
      <c r="E2" s="9" t="s">
        <v>23</v>
      </c>
      <c r="F2" s="12">
        <v>1</v>
      </c>
      <c r="G2" s="12" t="s">
        <v>24</v>
      </c>
      <c r="H2" s="12" t="s">
        <v>25</v>
      </c>
      <c r="I2" s="12" t="s">
        <v>26</v>
      </c>
      <c r="J2" s="12" t="s">
        <v>27</v>
      </c>
      <c r="K2" s="13">
        <v>41.565040353299999</v>
      </c>
      <c r="L2" s="12" t="s">
        <v>28</v>
      </c>
      <c r="M2" s="14" t="s">
        <v>29</v>
      </c>
      <c r="N2" s="15">
        <v>0</v>
      </c>
      <c r="O2" s="16">
        <f>K2*(1-N2)</f>
        <v>41.565040353299999</v>
      </c>
      <c r="P2" s="15">
        <v>0.03</v>
      </c>
      <c r="Q2" s="17">
        <f>(O2-R2)/O2</f>
        <v>3.0000000000000016E-2</v>
      </c>
      <c r="R2" s="16">
        <f>K2*(1-P2)</f>
        <v>40.318089142700998</v>
      </c>
      <c r="S2" s="16">
        <f>SUM(R2/0.9925)</f>
        <v>40.622759841512341</v>
      </c>
    </row>
    <row r="3" spans="1:19" ht="109" customHeight="1">
      <c r="A3" s="8" t="s">
        <v>19</v>
      </c>
      <c r="B3" s="10" t="s">
        <v>30</v>
      </c>
      <c r="C3" s="19" t="s">
        <v>31</v>
      </c>
      <c r="D3" s="11" t="s">
        <v>22</v>
      </c>
      <c r="E3" s="9" t="s">
        <v>32</v>
      </c>
      <c r="F3" s="12">
        <v>3</v>
      </c>
      <c r="G3" s="12" t="s">
        <v>24</v>
      </c>
      <c r="H3" s="12" t="s">
        <v>25</v>
      </c>
      <c r="I3" s="12" t="s">
        <v>26</v>
      </c>
      <c r="J3" s="12" t="s">
        <v>27</v>
      </c>
      <c r="K3" s="13">
        <v>48.464409358600001</v>
      </c>
      <c r="L3" s="12" t="s">
        <v>28</v>
      </c>
      <c r="M3" s="14" t="s">
        <v>29</v>
      </c>
      <c r="N3" s="15">
        <v>0</v>
      </c>
      <c r="O3" s="16">
        <f>K3*(1-N3)</f>
        <v>48.464409358600001</v>
      </c>
      <c r="P3" s="15">
        <v>0.03</v>
      </c>
      <c r="Q3" s="17">
        <f>(O3-R3)/O3</f>
        <v>3.0000000000000072E-2</v>
      </c>
      <c r="R3" s="16">
        <f>K3*(1-P3)</f>
        <v>47.010477077841998</v>
      </c>
      <c r="S3" s="16">
        <f>SUM(R3/0.9925)</f>
        <v>47.365719977674551</v>
      </c>
    </row>
    <row r="4" spans="1:19">
      <c r="A4" s="53" t="s">
        <v>19</v>
      </c>
      <c r="B4" s="30" t="s">
        <v>36</v>
      </c>
      <c r="C4" s="33" t="s">
        <v>37</v>
      </c>
      <c r="D4" s="42" t="s">
        <v>38</v>
      </c>
      <c r="E4" s="36" t="s">
        <v>32</v>
      </c>
      <c r="F4" s="36">
        <v>1</v>
      </c>
      <c r="G4" s="36" t="s">
        <v>24</v>
      </c>
      <c r="H4" s="36" t="s">
        <v>25</v>
      </c>
      <c r="I4" s="36" t="s">
        <v>26</v>
      </c>
      <c r="J4" s="36" t="s">
        <v>27</v>
      </c>
      <c r="K4" s="39">
        <v>66.911498754500002</v>
      </c>
      <c r="L4" s="36" t="s">
        <v>28</v>
      </c>
      <c r="M4" s="42" t="s">
        <v>29</v>
      </c>
      <c r="N4" s="24">
        <v>0</v>
      </c>
      <c r="O4" s="21">
        <f>K4*(1-N4)</f>
        <v>66.911498754500002</v>
      </c>
      <c r="P4" s="24">
        <v>0.03</v>
      </c>
      <c r="Q4" s="45">
        <f>(O4-R4)/O4</f>
        <v>3.0000000000000037E-2</v>
      </c>
      <c r="R4" s="21">
        <f>K4*(1-P4)</f>
        <v>64.904153791864999</v>
      </c>
      <c r="S4" s="21">
        <f>SUM(R4/0.9925)</f>
        <v>65.394613392307306</v>
      </c>
    </row>
    <row r="5" spans="1:19">
      <c r="A5" s="54"/>
      <c r="B5" s="31"/>
      <c r="C5" s="34"/>
      <c r="D5" s="43"/>
      <c r="E5" s="37"/>
      <c r="F5" s="37"/>
      <c r="G5" s="37"/>
      <c r="H5" s="37"/>
      <c r="I5" s="37"/>
      <c r="J5" s="37"/>
      <c r="K5" s="40"/>
      <c r="L5" s="37"/>
      <c r="M5" s="43"/>
      <c r="N5" s="25"/>
      <c r="O5" s="22"/>
      <c r="P5" s="25"/>
      <c r="Q5" s="46"/>
      <c r="R5" s="22"/>
      <c r="S5" s="22"/>
    </row>
    <row r="6" spans="1:19">
      <c r="A6" s="54"/>
      <c r="B6" s="31"/>
      <c r="C6" s="34"/>
      <c r="D6" s="43"/>
      <c r="E6" s="37"/>
      <c r="F6" s="37"/>
      <c r="G6" s="37"/>
      <c r="H6" s="37"/>
      <c r="I6" s="37"/>
      <c r="J6" s="37"/>
      <c r="K6" s="40"/>
      <c r="L6" s="37"/>
      <c r="M6" s="43"/>
      <c r="N6" s="25"/>
      <c r="O6" s="22"/>
      <c r="P6" s="25"/>
      <c r="Q6" s="46"/>
      <c r="R6" s="22"/>
      <c r="S6" s="22"/>
    </row>
    <row r="7" spans="1:19">
      <c r="A7" s="54"/>
      <c r="B7" s="31"/>
      <c r="C7" s="34"/>
      <c r="D7" s="43"/>
      <c r="E7" s="37"/>
      <c r="F7" s="37"/>
      <c r="G7" s="37"/>
      <c r="H7" s="37"/>
      <c r="I7" s="37"/>
      <c r="J7" s="37"/>
      <c r="K7" s="40"/>
      <c r="L7" s="37"/>
      <c r="M7" s="43"/>
      <c r="N7" s="25"/>
      <c r="O7" s="22"/>
      <c r="P7" s="25"/>
      <c r="Q7" s="46"/>
      <c r="R7" s="22"/>
      <c r="S7" s="22"/>
    </row>
    <row r="8" spans="1:19">
      <c r="A8" s="54"/>
      <c r="B8" s="31"/>
      <c r="C8" s="34"/>
      <c r="D8" s="43"/>
      <c r="E8" s="37"/>
      <c r="F8" s="37"/>
      <c r="G8" s="37"/>
      <c r="H8" s="37"/>
      <c r="I8" s="37"/>
      <c r="J8" s="37"/>
      <c r="K8" s="40"/>
      <c r="L8" s="37"/>
      <c r="M8" s="43"/>
      <c r="N8" s="25"/>
      <c r="O8" s="22"/>
      <c r="P8" s="25"/>
      <c r="Q8" s="46"/>
      <c r="R8" s="22"/>
      <c r="S8" s="22"/>
    </row>
    <row r="9" spans="1:19">
      <c r="A9" s="54"/>
      <c r="B9" s="31"/>
      <c r="C9" s="34"/>
      <c r="D9" s="43"/>
      <c r="E9" s="37"/>
      <c r="F9" s="37"/>
      <c r="G9" s="37"/>
      <c r="H9" s="37"/>
      <c r="I9" s="37"/>
      <c r="J9" s="37"/>
      <c r="K9" s="40"/>
      <c r="L9" s="37"/>
      <c r="M9" s="43"/>
      <c r="N9" s="25"/>
      <c r="O9" s="22"/>
      <c r="P9" s="25"/>
      <c r="Q9" s="46"/>
      <c r="R9" s="22"/>
      <c r="S9" s="22"/>
    </row>
    <row r="10" spans="1:19">
      <c r="A10" s="54"/>
      <c r="B10" s="31"/>
      <c r="C10" s="34"/>
      <c r="D10" s="43"/>
      <c r="E10" s="37"/>
      <c r="F10" s="37"/>
      <c r="G10" s="37"/>
      <c r="H10" s="37"/>
      <c r="I10" s="37"/>
      <c r="J10" s="37"/>
      <c r="K10" s="40"/>
      <c r="L10" s="37"/>
      <c r="M10" s="43"/>
      <c r="N10" s="25"/>
      <c r="O10" s="22"/>
      <c r="P10" s="25"/>
      <c r="Q10" s="46"/>
      <c r="R10" s="22"/>
      <c r="S10" s="22"/>
    </row>
    <row r="11" spans="1:19">
      <c r="A11" s="54"/>
      <c r="B11" s="31"/>
      <c r="C11" s="34"/>
      <c r="D11" s="43"/>
      <c r="E11" s="37"/>
      <c r="F11" s="37"/>
      <c r="G11" s="37"/>
      <c r="H11" s="37"/>
      <c r="I11" s="37"/>
      <c r="J11" s="37"/>
      <c r="K11" s="40"/>
      <c r="L11" s="37"/>
      <c r="M11" s="43"/>
      <c r="N11" s="25"/>
      <c r="O11" s="22"/>
      <c r="P11" s="25"/>
      <c r="Q11" s="46"/>
      <c r="R11" s="22"/>
      <c r="S11" s="22"/>
    </row>
    <row r="12" spans="1:19">
      <c r="A12" s="54"/>
      <c r="B12" s="31"/>
      <c r="C12" s="34"/>
      <c r="D12" s="43"/>
      <c r="E12" s="37"/>
      <c r="F12" s="37"/>
      <c r="G12" s="37"/>
      <c r="H12" s="37"/>
      <c r="I12" s="37"/>
      <c r="J12" s="37"/>
      <c r="K12" s="40"/>
      <c r="L12" s="37"/>
      <c r="M12" s="43"/>
      <c r="N12" s="25"/>
      <c r="O12" s="22"/>
      <c r="P12" s="25"/>
      <c r="Q12" s="46"/>
      <c r="R12" s="22"/>
      <c r="S12" s="22"/>
    </row>
    <row r="13" spans="1:19">
      <c r="A13" s="54"/>
      <c r="B13" s="31"/>
      <c r="C13" s="34"/>
      <c r="D13" s="43"/>
      <c r="E13" s="37"/>
      <c r="F13" s="37"/>
      <c r="G13" s="37"/>
      <c r="H13" s="37"/>
      <c r="I13" s="37"/>
      <c r="J13" s="37"/>
      <c r="K13" s="40"/>
      <c r="L13" s="37"/>
      <c r="M13" s="43"/>
      <c r="N13" s="25"/>
      <c r="O13" s="22"/>
      <c r="P13" s="25"/>
      <c r="Q13" s="46"/>
      <c r="R13" s="22"/>
      <c r="S13" s="22"/>
    </row>
    <row r="14" spans="1:19">
      <c r="A14" s="54"/>
      <c r="B14" s="31"/>
      <c r="C14" s="34"/>
      <c r="D14" s="43"/>
      <c r="E14" s="37"/>
      <c r="F14" s="37"/>
      <c r="G14" s="37"/>
      <c r="H14" s="37"/>
      <c r="I14" s="37"/>
      <c r="J14" s="37"/>
      <c r="K14" s="40"/>
      <c r="L14" s="37"/>
      <c r="M14" s="43"/>
      <c r="N14" s="25"/>
      <c r="O14" s="22"/>
      <c r="P14" s="25"/>
      <c r="Q14" s="46"/>
      <c r="R14" s="22"/>
      <c r="S14" s="22"/>
    </row>
    <row r="15" spans="1:19">
      <c r="A15" s="54"/>
      <c r="B15" s="31"/>
      <c r="C15" s="34"/>
      <c r="D15" s="43"/>
      <c r="E15" s="37"/>
      <c r="F15" s="37"/>
      <c r="G15" s="37"/>
      <c r="H15" s="37"/>
      <c r="I15" s="37"/>
      <c r="J15" s="37"/>
      <c r="K15" s="40"/>
      <c r="L15" s="37"/>
      <c r="M15" s="43"/>
      <c r="N15" s="25"/>
      <c r="O15" s="22"/>
      <c r="P15" s="25"/>
      <c r="Q15" s="46"/>
      <c r="R15" s="22"/>
      <c r="S15" s="22"/>
    </row>
    <row r="16" spans="1:19">
      <c r="A16" s="55"/>
      <c r="B16" s="32"/>
      <c r="C16" s="35"/>
      <c r="D16" s="44"/>
      <c r="E16" s="38"/>
      <c r="F16" s="38"/>
      <c r="G16" s="38"/>
      <c r="H16" s="38"/>
      <c r="I16" s="38"/>
      <c r="J16" s="38"/>
      <c r="K16" s="41"/>
      <c r="L16" s="38"/>
      <c r="M16" s="44"/>
      <c r="N16" s="26"/>
      <c r="O16" s="23"/>
      <c r="P16" s="26"/>
      <c r="Q16" s="47"/>
      <c r="R16" s="23"/>
      <c r="S16" s="23"/>
    </row>
    <row r="17" spans="1:19">
      <c r="A17" s="27" t="s">
        <v>19</v>
      </c>
      <c r="B17" s="30" t="s">
        <v>60</v>
      </c>
      <c r="C17" s="33" t="s">
        <v>61</v>
      </c>
      <c r="D17" s="42" t="s">
        <v>62</v>
      </c>
      <c r="E17" s="36" t="s">
        <v>32</v>
      </c>
      <c r="F17" s="36">
        <v>2</v>
      </c>
      <c r="G17" s="36" t="s">
        <v>24</v>
      </c>
      <c r="H17" s="36" t="s">
        <v>25</v>
      </c>
      <c r="I17" s="36" t="s">
        <v>26</v>
      </c>
      <c r="J17" s="36" t="s">
        <v>27</v>
      </c>
      <c r="K17" s="39">
        <v>78.2566275593</v>
      </c>
      <c r="L17" s="36" t="s">
        <v>28</v>
      </c>
      <c r="M17" s="42" t="s">
        <v>29</v>
      </c>
      <c r="N17" s="24">
        <v>0</v>
      </c>
      <c r="O17" s="21">
        <f>K17*(1-N17)</f>
        <v>78.2566275593</v>
      </c>
      <c r="P17" s="24">
        <v>0.03</v>
      </c>
      <c r="Q17" s="45">
        <f>(O17-R17)/O17</f>
        <v>3.0000000000000117E-2</v>
      </c>
      <c r="R17" s="21">
        <f>K17*(1-P17)</f>
        <v>75.908928732520991</v>
      </c>
      <c r="S17" s="21">
        <f>SUM(R17/0.9925)</f>
        <v>76.48254784133097</v>
      </c>
    </row>
    <row r="18" spans="1:19">
      <c r="A18" s="28"/>
      <c r="B18" s="31"/>
      <c r="C18" s="34"/>
      <c r="D18" s="43"/>
      <c r="E18" s="37"/>
      <c r="F18" s="37"/>
      <c r="G18" s="37"/>
      <c r="H18" s="37"/>
      <c r="I18" s="37"/>
      <c r="J18" s="37"/>
      <c r="K18" s="40"/>
      <c r="L18" s="37"/>
      <c r="M18" s="43"/>
      <c r="N18" s="25"/>
      <c r="O18" s="22"/>
      <c r="P18" s="25"/>
      <c r="Q18" s="46"/>
      <c r="R18" s="22"/>
      <c r="S18" s="22"/>
    </row>
    <row r="19" spans="1:19">
      <c r="A19" s="28"/>
      <c r="B19" s="31"/>
      <c r="C19" s="34"/>
      <c r="D19" s="43"/>
      <c r="E19" s="37"/>
      <c r="F19" s="37"/>
      <c r="G19" s="37"/>
      <c r="H19" s="37"/>
      <c r="I19" s="37"/>
      <c r="J19" s="37"/>
      <c r="K19" s="40"/>
      <c r="L19" s="37"/>
      <c r="M19" s="43"/>
      <c r="N19" s="25"/>
      <c r="O19" s="22"/>
      <c r="P19" s="25"/>
      <c r="Q19" s="46"/>
      <c r="R19" s="22"/>
      <c r="S19" s="22"/>
    </row>
    <row r="20" spans="1:19">
      <c r="A20" s="28"/>
      <c r="B20" s="31"/>
      <c r="C20" s="34"/>
      <c r="D20" s="43"/>
      <c r="E20" s="37"/>
      <c r="F20" s="37"/>
      <c r="G20" s="37"/>
      <c r="H20" s="37"/>
      <c r="I20" s="37"/>
      <c r="J20" s="37"/>
      <c r="K20" s="40"/>
      <c r="L20" s="37"/>
      <c r="M20" s="43"/>
      <c r="N20" s="25"/>
      <c r="O20" s="22"/>
      <c r="P20" s="25"/>
      <c r="Q20" s="46"/>
      <c r="R20" s="22"/>
      <c r="S20" s="22"/>
    </row>
    <row r="21" spans="1:19">
      <c r="A21" s="28"/>
      <c r="B21" s="31"/>
      <c r="C21" s="34"/>
      <c r="D21" s="43"/>
      <c r="E21" s="37"/>
      <c r="F21" s="37"/>
      <c r="G21" s="37"/>
      <c r="H21" s="37"/>
      <c r="I21" s="37"/>
      <c r="J21" s="37"/>
      <c r="K21" s="40"/>
      <c r="L21" s="37"/>
      <c r="M21" s="43"/>
      <c r="N21" s="25"/>
      <c r="O21" s="22"/>
      <c r="P21" s="25"/>
      <c r="Q21" s="46"/>
      <c r="R21" s="22"/>
      <c r="S21" s="22"/>
    </row>
    <row r="22" spans="1:19">
      <c r="A22" s="28"/>
      <c r="B22" s="31"/>
      <c r="C22" s="34"/>
      <c r="D22" s="43"/>
      <c r="E22" s="37"/>
      <c r="F22" s="37"/>
      <c r="G22" s="37"/>
      <c r="H22" s="37"/>
      <c r="I22" s="37"/>
      <c r="J22" s="37"/>
      <c r="K22" s="40"/>
      <c r="L22" s="37"/>
      <c r="M22" s="43"/>
      <c r="N22" s="25"/>
      <c r="O22" s="22"/>
      <c r="P22" s="25"/>
      <c r="Q22" s="46"/>
      <c r="R22" s="22"/>
      <c r="S22" s="22"/>
    </row>
    <row r="23" spans="1:19">
      <c r="A23" s="28"/>
      <c r="B23" s="31"/>
      <c r="C23" s="34"/>
      <c r="D23" s="43"/>
      <c r="E23" s="37"/>
      <c r="F23" s="37"/>
      <c r="G23" s="37"/>
      <c r="H23" s="37"/>
      <c r="I23" s="37"/>
      <c r="J23" s="37"/>
      <c r="K23" s="40"/>
      <c r="L23" s="37"/>
      <c r="M23" s="43"/>
      <c r="N23" s="25"/>
      <c r="O23" s="22"/>
      <c r="P23" s="25"/>
      <c r="Q23" s="46"/>
      <c r="R23" s="22"/>
      <c r="S23" s="22"/>
    </row>
    <row r="24" spans="1:19">
      <c r="A24" s="28"/>
      <c r="B24" s="31"/>
      <c r="C24" s="34"/>
      <c r="D24" s="43"/>
      <c r="E24" s="37"/>
      <c r="F24" s="37"/>
      <c r="G24" s="37"/>
      <c r="H24" s="37"/>
      <c r="I24" s="37"/>
      <c r="J24" s="37"/>
      <c r="K24" s="40"/>
      <c r="L24" s="37"/>
      <c r="M24" s="43"/>
      <c r="N24" s="25"/>
      <c r="O24" s="22"/>
      <c r="P24" s="25"/>
      <c r="Q24" s="46"/>
      <c r="R24" s="22"/>
      <c r="S24" s="22"/>
    </row>
    <row r="25" spans="1:19">
      <c r="A25" s="28"/>
      <c r="B25" s="31"/>
      <c r="C25" s="34"/>
      <c r="D25" s="43"/>
      <c r="E25" s="37"/>
      <c r="F25" s="37"/>
      <c r="G25" s="37"/>
      <c r="H25" s="37"/>
      <c r="I25" s="37"/>
      <c r="J25" s="37"/>
      <c r="K25" s="40"/>
      <c r="L25" s="37"/>
      <c r="M25" s="43"/>
      <c r="N25" s="25"/>
      <c r="O25" s="22"/>
      <c r="P25" s="25"/>
      <c r="Q25" s="46"/>
      <c r="R25" s="22"/>
      <c r="S25" s="22"/>
    </row>
    <row r="26" spans="1:19">
      <c r="A26" s="28"/>
      <c r="B26" s="31"/>
      <c r="C26" s="34"/>
      <c r="D26" s="43"/>
      <c r="E26" s="37"/>
      <c r="F26" s="37"/>
      <c r="G26" s="37"/>
      <c r="H26" s="37"/>
      <c r="I26" s="37"/>
      <c r="J26" s="37"/>
      <c r="K26" s="40"/>
      <c r="L26" s="37"/>
      <c r="M26" s="43"/>
      <c r="N26" s="25"/>
      <c r="O26" s="22"/>
      <c r="P26" s="25"/>
      <c r="Q26" s="46"/>
      <c r="R26" s="22"/>
      <c r="S26" s="22"/>
    </row>
    <row r="27" spans="1:19">
      <c r="A27" s="29"/>
      <c r="B27" s="32"/>
      <c r="C27" s="35"/>
      <c r="D27" s="44"/>
      <c r="E27" s="38"/>
      <c r="F27" s="38"/>
      <c r="G27" s="38"/>
      <c r="H27" s="38"/>
      <c r="I27" s="38"/>
      <c r="J27" s="38"/>
      <c r="K27" s="41"/>
      <c r="L27" s="38"/>
      <c r="M27" s="44"/>
      <c r="N27" s="26"/>
      <c r="O27" s="23"/>
      <c r="P27" s="26"/>
      <c r="Q27" s="47"/>
      <c r="R27" s="23"/>
      <c r="S27" s="23"/>
    </row>
    <row r="28" spans="1:19" ht="16" customHeight="1">
      <c r="A28" s="27" t="s">
        <v>19</v>
      </c>
      <c r="B28" s="30" t="s">
        <v>39</v>
      </c>
      <c r="C28" s="33" t="s">
        <v>40</v>
      </c>
      <c r="D28" s="42" t="s">
        <v>62</v>
      </c>
      <c r="E28" s="36" t="s">
        <v>32</v>
      </c>
      <c r="F28" s="36">
        <v>2</v>
      </c>
      <c r="G28" s="36" t="s">
        <v>24</v>
      </c>
      <c r="H28" s="36" t="s">
        <v>25</v>
      </c>
      <c r="I28" s="36" t="s">
        <v>26</v>
      </c>
      <c r="J28" s="36" t="s">
        <v>27</v>
      </c>
      <c r="K28" s="39">
        <v>86.855514867700009</v>
      </c>
      <c r="L28" s="36" t="s">
        <v>28</v>
      </c>
      <c r="M28" s="42" t="s">
        <v>29</v>
      </c>
      <c r="N28" s="24">
        <v>0</v>
      </c>
      <c r="O28" s="21">
        <f>K28*(1-N28)</f>
        <v>86.855514867700009</v>
      </c>
      <c r="P28" s="24">
        <v>0.03</v>
      </c>
      <c r="Q28" s="45">
        <f>(O28-R28)/O28</f>
        <v>2.9999999999999964E-2</v>
      </c>
      <c r="R28" s="21">
        <f>K28*(1-P28)</f>
        <v>84.249849421669012</v>
      </c>
      <c r="S28" s="21">
        <f>SUM(R28/0.9925)</f>
        <v>84.886498157852898</v>
      </c>
    </row>
    <row r="29" spans="1:19">
      <c r="A29" s="28"/>
      <c r="B29" s="31"/>
      <c r="C29" s="34"/>
      <c r="D29" s="43"/>
      <c r="E29" s="37"/>
      <c r="F29" s="37"/>
      <c r="G29" s="37"/>
      <c r="H29" s="37"/>
      <c r="I29" s="37"/>
      <c r="J29" s="37"/>
      <c r="K29" s="40"/>
      <c r="L29" s="37"/>
      <c r="M29" s="43"/>
      <c r="N29" s="25"/>
      <c r="O29" s="22"/>
      <c r="P29" s="25"/>
      <c r="Q29" s="46"/>
      <c r="R29" s="22"/>
      <c r="S29" s="22"/>
    </row>
    <row r="30" spans="1:19">
      <c r="A30" s="28"/>
      <c r="B30" s="31"/>
      <c r="C30" s="34"/>
      <c r="D30" s="43"/>
      <c r="E30" s="37"/>
      <c r="F30" s="37"/>
      <c r="G30" s="37"/>
      <c r="H30" s="37"/>
      <c r="I30" s="37"/>
      <c r="J30" s="37"/>
      <c r="K30" s="40"/>
      <c r="L30" s="37"/>
      <c r="M30" s="43"/>
      <c r="N30" s="25"/>
      <c r="O30" s="22"/>
      <c r="P30" s="25"/>
      <c r="Q30" s="46"/>
      <c r="R30" s="22"/>
      <c r="S30" s="22"/>
    </row>
    <row r="31" spans="1:19">
      <c r="A31" s="28"/>
      <c r="B31" s="31"/>
      <c r="C31" s="34"/>
      <c r="D31" s="43"/>
      <c r="E31" s="37"/>
      <c r="F31" s="37"/>
      <c r="G31" s="37"/>
      <c r="H31" s="37"/>
      <c r="I31" s="37"/>
      <c r="J31" s="37"/>
      <c r="K31" s="40"/>
      <c r="L31" s="37"/>
      <c r="M31" s="43"/>
      <c r="N31" s="25"/>
      <c r="O31" s="22"/>
      <c r="P31" s="25"/>
      <c r="Q31" s="46"/>
      <c r="R31" s="22"/>
      <c r="S31" s="22"/>
    </row>
    <row r="32" spans="1:19">
      <c r="A32" s="28"/>
      <c r="B32" s="31"/>
      <c r="C32" s="34"/>
      <c r="D32" s="43"/>
      <c r="E32" s="37"/>
      <c r="F32" s="37"/>
      <c r="G32" s="37"/>
      <c r="H32" s="37"/>
      <c r="I32" s="37"/>
      <c r="J32" s="37"/>
      <c r="K32" s="40"/>
      <c r="L32" s="37"/>
      <c r="M32" s="43"/>
      <c r="N32" s="25"/>
      <c r="O32" s="22"/>
      <c r="P32" s="25"/>
      <c r="Q32" s="46"/>
      <c r="R32" s="22"/>
      <c r="S32" s="22"/>
    </row>
    <row r="33" spans="1:19" ht="38" customHeight="1">
      <c r="A33" s="29"/>
      <c r="B33" s="32"/>
      <c r="C33" s="35"/>
      <c r="D33" s="44"/>
      <c r="E33" s="38"/>
      <c r="F33" s="38"/>
      <c r="G33" s="38"/>
      <c r="H33" s="38"/>
      <c r="I33" s="38"/>
      <c r="J33" s="38"/>
      <c r="K33" s="41"/>
      <c r="L33" s="38"/>
      <c r="M33" s="44"/>
      <c r="N33" s="26"/>
      <c r="O33" s="23"/>
      <c r="P33" s="26"/>
      <c r="Q33" s="47"/>
      <c r="R33" s="23"/>
      <c r="S33" s="23"/>
    </row>
    <row r="34" spans="1:19">
      <c r="A34" s="27" t="s">
        <v>19</v>
      </c>
      <c r="B34" s="30" t="s">
        <v>72</v>
      </c>
      <c r="C34" s="33" t="s">
        <v>73</v>
      </c>
      <c r="D34" s="42" t="s">
        <v>69</v>
      </c>
      <c r="E34" s="36" t="s">
        <v>32</v>
      </c>
      <c r="F34" s="36">
        <v>6</v>
      </c>
      <c r="G34" s="36" t="s">
        <v>24</v>
      </c>
      <c r="H34" s="36" t="s">
        <v>25</v>
      </c>
      <c r="I34" s="36" t="s">
        <v>26</v>
      </c>
      <c r="J34" s="36" t="s">
        <v>27</v>
      </c>
      <c r="K34" s="39">
        <v>100.18153917810001</v>
      </c>
      <c r="L34" s="36" t="s">
        <v>28</v>
      </c>
      <c r="M34" s="42" t="s">
        <v>29</v>
      </c>
      <c r="N34" s="24">
        <v>0</v>
      </c>
      <c r="O34" s="21">
        <f>K34*(1-N34)</f>
        <v>100.18153917810001</v>
      </c>
      <c r="P34" s="24">
        <v>0.03</v>
      </c>
      <c r="Q34" s="45">
        <f>(O34-R34)/O34</f>
        <v>2.9999999999999957E-2</v>
      </c>
      <c r="R34" s="21">
        <f>K34*(1-P34)</f>
        <v>97.176093002757014</v>
      </c>
      <c r="S34" s="21">
        <f>SUM(R34/0.9925)</f>
        <v>97.910421161468022</v>
      </c>
    </row>
    <row r="35" spans="1:19">
      <c r="A35" s="28"/>
      <c r="B35" s="31"/>
      <c r="C35" s="34"/>
      <c r="D35" s="43"/>
      <c r="E35" s="37"/>
      <c r="F35" s="37"/>
      <c r="G35" s="37"/>
      <c r="H35" s="37"/>
      <c r="I35" s="37"/>
      <c r="J35" s="37"/>
      <c r="K35" s="40"/>
      <c r="L35" s="37"/>
      <c r="M35" s="43"/>
      <c r="N35" s="25"/>
      <c r="O35" s="22"/>
      <c r="P35" s="25"/>
      <c r="Q35" s="46"/>
      <c r="R35" s="22"/>
      <c r="S35" s="22"/>
    </row>
    <row r="36" spans="1:19">
      <c r="A36" s="28"/>
      <c r="B36" s="31"/>
      <c r="C36" s="34"/>
      <c r="D36" s="43"/>
      <c r="E36" s="37"/>
      <c r="F36" s="37"/>
      <c r="G36" s="37"/>
      <c r="H36" s="37"/>
      <c r="I36" s="37"/>
      <c r="J36" s="37"/>
      <c r="K36" s="40"/>
      <c r="L36" s="37"/>
      <c r="M36" s="43"/>
      <c r="N36" s="25"/>
      <c r="O36" s="22"/>
      <c r="P36" s="25"/>
      <c r="Q36" s="46"/>
      <c r="R36" s="22"/>
      <c r="S36" s="22"/>
    </row>
    <row r="37" spans="1:19">
      <c r="A37" s="28"/>
      <c r="B37" s="31"/>
      <c r="C37" s="34"/>
      <c r="D37" s="43"/>
      <c r="E37" s="37"/>
      <c r="F37" s="37"/>
      <c r="G37" s="37"/>
      <c r="H37" s="37"/>
      <c r="I37" s="37"/>
      <c r="J37" s="37"/>
      <c r="K37" s="40"/>
      <c r="L37" s="37"/>
      <c r="M37" s="43"/>
      <c r="N37" s="25"/>
      <c r="O37" s="22"/>
      <c r="P37" s="25"/>
      <c r="Q37" s="46"/>
      <c r="R37" s="22"/>
      <c r="S37" s="22"/>
    </row>
    <row r="38" spans="1:19">
      <c r="A38" s="28"/>
      <c r="B38" s="31"/>
      <c r="C38" s="34"/>
      <c r="D38" s="43"/>
      <c r="E38" s="37"/>
      <c r="F38" s="37"/>
      <c r="G38" s="37"/>
      <c r="H38" s="37"/>
      <c r="I38" s="37"/>
      <c r="J38" s="37"/>
      <c r="K38" s="40"/>
      <c r="L38" s="37"/>
      <c r="M38" s="43"/>
      <c r="N38" s="25"/>
      <c r="O38" s="22"/>
      <c r="P38" s="25"/>
      <c r="Q38" s="46"/>
      <c r="R38" s="22"/>
      <c r="S38" s="22"/>
    </row>
    <row r="39" spans="1:19">
      <c r="A39" s="29"/>
      <c r="B39" s="32"/>
      <c r="C39" s="35"/>
      <c r="D39" s="44"/>
      <c r="E39" s="38"/>
      <c r="F39" s="38"/>
      <c r="G39" s="38"/>
      <c r="H39" s="38"/>
      <c r="I39" s="38"/>
      <c r="J39" s="38"/>
      <c r="K39" s="41"/>
      <c r="L39" s="38"/>
      <c r="M39" s="44"/>
      <c r="N39" s="26"/>
      <c r="O39" s="23"/>
      <c r="P39" s="26"/>
      <c r="Q39" s="47"/>
      <c r="R39" s="23"/>
      <c r="S39" s="23"/>
    </row>
    <row r="40" spans="1:19" ht="120">
      <c r="A40" s="8" t="s">
        <v>19</v>
      </c>
      <c r="B40" s="10" t="s">
        <v>74</v>
      </c>
      <c r="C40" s="19" t="s">
        <v>75</v>
      </c>
      <c r="D40" s="11" t="s">
        <v>69</v>
      </c>
      <c r="E40" s="9" t="s">
        <v>32</v>
      </c>
      <c r="F40" s="12">
        <v>7</v>
      </c>
      <c r="G40" s="12" t="s">
        <v>24</v>
      </c>
      <c r="H40" s="12" t="s">
        <v>25</v>
      </c>
      <c r="I40" s="12" t="s">
        <v>26</v>
      </c>
      <c r="J40" s="12" t="s">
        <v>27</v>
      </c>
      <c r="K40" s="13">
        <v>107.4523260907</v>
      </c>
      <c r="L40" s="12" t="s">
        <v>28</v>
      </c>
      <c r="M40" s="14" t="s">
        <v>29</v>
      </c>
      <c r="N40" s="15">
        <v>0</v>
      </c>
      <c r="O40" s="16">
        <f>K40*(1-N40)</f>
        <v>107.4523260907</v>
      </c>
      <c r="P40" s="15">
        <v>0.03</v>
      </c>
      <c r="Q40" s="17">
        <f>(O40-R40)/O40</f>
        <v>3.0000000000000002E-2</v>
      </c>
      <c r="R40" s="16">
        <f>K40*(1-P40)</f>
        <v>104.228756307979</v>
      </c>
      <c r="S40" s="16">
        <f>SUM(R40/0.9925)</f>
        <v>105.01637915161611</v>
      </c>
    </row>
    <row r="41" spans="1:19">
      <c r="A41" s="27" t="s">
        <v>19</v>
      </c>
      <c r="B41" s="30" t="s">
        <v>63</v>
      </c>
      <c r="C41" s="48" t="s">
        <v>64</v>
      </c>
      <c r="D41" s="42" t="s">
        <v>62</v>
      </c>
      <c r="E41" s="36" t="s">
        <v>32</v>
      </c>
      <c r="F41" s="36">
        <v>4</v>
      </c>
      <c r="G41" s="36" t="s">
        <v>24</v>
      </c>
      <c r="H41" s="36" t="s">
        <v>25</v>
      </c>
      <c r="I41" s="36" t="s">
        <v>26</v>
      </c>
      <c r="J41" s="36" t="s">
        <v>27</v>
      </c>
      <c r="K41" s="39">
        <v>110.8175974326</v>
      </c>
      <c r="L41" s="36" t="s">
        <v>28</v>
      </c>
      <c r="M41" s="42" t="s">
        <v>29</v>
      </c>
      <c r="N41" s="24">
        <v>0</v>
      </c>
      <c r="O41" s="21">
        <f>K41*(1-N41)</f>
        <v>110.8175974326</v>
      </c>
      <c r="P41" s="24">
        <v>0.03</v>
      </c>
      <c r="Q41" s="45">
        <f>(O41-R41)/O41</f>
        <v>3.0000000000000061E-2</v>
      </c>
      <c r="R41" s="21">
        <f>K41*(1-P41)</f>
        <v>107.49306950962199</v>
      </c>
      <c r="S41" s="21">
        <f>SUM(R41/0.9925)</f>
        <v>108.3053597074277</v>
      </c>
    </row>
    <row r="42" spans="1:19" ht="150" customHeight="1">
      <c r="A42" s="29"/>
      <c r="B42" s="32"/>
      <c r="C42" s="49"/>
      <c r="D42" s="44"/>
      <c r="E42" s="38"/>
      <c r="F42" s="38"/>
      <c r="G42" s="38"/>
      <c r="H42" s="38"/>
      <c r="I42" s="38"/>
      <c r="J42" s="38"/>
      <c r="K42" s="41"/>
      <c r="L42" s="38"/>
      <c r="M42" s="44"/>
      <c r="N42" s="26"/>
      <c r="O42" s="23"/>
      <c r="P42" s="26"/>
      <c r="Q42" s="47"/>
      <c r="R42" s="23"/>
      <c r="S42" s="23"/>
    </row>
    <row r="43" spans="1:19" ht="135">
      <c r="A43" s="8" t="s">
        <v>19</v>
      </c>
      <c r="B43" s="10" t="s">
        <v>48</v>
      </c>
      <c r="C43" s="19" t="s">
        <v>49</v>
      </c>
      <c r="D43" s="11" t="s">
        <v>50</v>
      </c>
      <c r="E43" s="9" t="s">
        <v>32</v>
      </c>
      <c r="F43" s="12">
        <v>10</v>
      </c>
      <c r="G43" s="12" t="s">
        <v>24</v>
      </c>
      <c r="H43" s="12" t="s">
        <v>25</v>
      </c>
      <c r="I43" s="12" t="s">
        <v>26</v>
      </c>
      <c r="J43" s="12" t="s">
        <v>27</v>
      </c>
      <c r="K43" s="13">
        <v>117.09793659240002</v>
      </c>
      <c r="L43" s="12" t="s">
        <v>28</v>
      </c>
      <c r="M43" s="14" t="s">
        <v>29</v>
      </c>
      <c r="N43" s="15">
        <v>0</v>
      </c>
      <c r="O43" s="16">
        <f>K43*(1-N43)</f>
        <v>117.09793659240002</v>
      </c>
      <c r="P43" s="15">
        <v>0.03</v>
      </c>
      <c r="Q43" s="17">
        <f>(O43-R43)/O43</f>
        <v>3.0000000000000058E-2</v>
      </c>
      <c r="R43" s="16">
        <f>K43*(1-P43)</f>
        <v>113.58499849462801</v>
      </c>
      <c r="S43" s="16">
        <f>SUM(R43/0.9925)</f>
        <v>114.44332342028011</v>
      </c>
    </row>
    <row r="44" spans="1:19">
      <c r="A44" s="27" t="s">
        <v>19</v>
      </c>
      <c r="B44" s="30" t="s">
        <v>67</v>
      </c>
      <c r="C44" s="33" t="s">
        <v>68</v>
      </c>
      <c r="D44" s="42" t="s">
        <v>69</v>
      </c>
      <c r="E44" s="36" t="s">
        <v>32</v>
      </c>
      <c r="F44" s="36">
        <v>3</v>
      </c>
      <c r="G44" s="36" t="s">
        <v>24</v>
      </c>
      <c r="H44" s="36" t="s">
        <v>25</v>
      </c>
      <c r="I44" s="36" t="s">
        <v>26</v>
      </c>
      <c r="J44" s="36" t="s">
        <v>27</v>
      </c>
      <c r="K44" s="39">
        <v>123.99730559770001</v>
      </c>
      <c r="L44" s="36" t="s">
        <v>28</v>
      </c>
      <c r="M44" s="42" t="s">
        <v>29</v>
      </c>
      <c r="N44" s="50">
        <v>0</v>
      </c>
      <c r="O44" s="21">
        <f>K44*(1-N44)</f>
        <v>123.99730559770001</v>
      </c>
      <c r="P44" s="24">
        <v>0.03</v>
      </c>
      <c r="Q44" s="45">
        <f>(O44-R44)/O44</f>
        <v>3.0000000000000082E-2</v>
      </c>
      <c r="R44" s="21">
        <f>K44*(1-P44)</f>
        <v>120.277386429769</v>
      </c>
      <c r="S44" s="21">
        <f>SUM(R44/0.9925)</f>
        <v>121.18628355644231</v>
      </c>
    </row>
    <row r="45" spans="1:19">
      <c r="A45" s="28"/>
      <c r="B45" s="31"/>
      <c r="C45" s="34"/>
      <c r="D45" s="43"/>
      <c r="E45" s="37"/>
      <c r="F45" s="37"/>
      <c r="G45" s="37"/>
      <c r="H45" s="37"/>
      <c r="I45" s="37"/>
      <c r="J45" s="37"/>
      <c r="K45" s="40"/>
      <c r="L45" s="37"/>
      <c r="M45" s="43"/>
      <c r="N45" s="51"/>
      <c r="O45" s="22"/>
      <c r="P45" s="25"/>
      <c r="Q45" s="46"/>
      <c r="R45" s="22"/>
      <c r="S45" s="22"/>
    </row>
    <row r="46" spans="1:19">
      <c r="A46" s="28"/>
      <c r="B46" s="31"/>
      <c r="C46" s="34"/>
      <c r="D46" s="43"/>
      <c r="E46" s="37"/>
      <c r="F46" s="37"/>
      <c r="G46" s="37"/>
      <c r="H46" s="37"/>
      <c r="I46" s="37"/>
      <c r="J46" s="37"/>
      <c r="K46" s="40"/>
      <c r="L46" s="37"/>
      <c r="M46" s="43"/>
      <c r="N46" s="51"/>
      <c r="O46" s="22"/>
      <c r="P46" s="25"/>
      <c r="Q46" s="46"/>
      <c r="R46" s="22"/>
      <c r="S46" s="22"/>
    </row>
    <row r="47" spans="1:19">
      <c r="A47" s="28"/>
      <c r="B47" s="31"/>
      <c r="C47" s="34"/>
      <c r="D47" s="43"/>
      <c r="E47" s="37"/>
      <c r="F47" s="37"/>
      <c r="G47" s="37"/>
      <c r="H47" s="37"/>
      <c r="I47" s="37"/>
      <c r="J47" s="37"/>
      <c r="K47" s="40"/>
      <c r="L47" s="37"/>
      <c r="M47" s="43"/>
      <c r="N47" s="51"/>
      <c r="O47" s="22"/>
      <c r="P47" s="25"/>
      <c r="Q47" s="46"/>
      <c r="R47" s="22"/>
      <c r="S47" s="22"/>
    </row>
    <row r="48" spans="1:19">
      <c r="A48" s="28"/>
      <c r="B48" s="31"/>
      <c r="C48" s="34"/>
      <c r="D48" s="43"/>
      <c r="E48" s="37"/>
      <c r="F48" s="37"/>
      <c r="G48" s="37"/>
      <c r="H48" s="37"/>
      <c r="I48" s="37"/>
      <c r="J48" s="37"/>
      <c r="K48" s="40"/>
      <c r="L48" s="37"/>
      <c r="M48" s="43"/>
      <c r="N48" s="51"/>
      <c r="O48" s="22"/>
      <c r="P48" s="25"/>
      <c r="Q48" s="46"/>
      <c r="R48" s="22"/>
      <c r="S48" s="22"/>
    </row>
    <row r="49" spans="1:19">
      <c r="A49" s="28"/>
      <c r="B49" s="31"/>
      <c r="C49" s="34"/>
      <c r="D49" s="43"/>
      <c r="E49" s="37"/>
      <c r="F49" s="37"/>
      <c r="G49" s="37"/>
      <c r="H49" s="37"/>
      <c r="I49" s="37"/>
      <c r="J49" s="37"/>
      <c r="K49" s="40"/>
      <c r="L49" s="37"/>
      <c r="M49" s="43"/>
      <c r="N49" s="51"/>
      <c r="O49" s="22"/>
      <c r="P49" s="25"/>
      <c r="Q49" s="46"/>
      <c r="R49" s="22"/>
      <c r="S49" s="22"/>
    </row>
    <row r="50" spans="1:19">
      <c r="A50" s="29"/>
      <c r="B50" s="32"/>
      <c r="C50" s="35"/>
      <c r="D50" s="44"/>
      <c r="E50" s="38"/>
      <c r="F50" s="38"/>
      <c r="G50" s="38"/>
      <c r="H50" s="38"/>
      <c r="I50" s="38"/>
      <c r="J50" s="38"/>
      <c r="K50" s="41"/>
      <c r="L50" s="38"/>
      <c r="M50" s="44"/>
      <c r="N50" s="52"/>
      <c r="O50" s="23"/>
      <c r="P50" s="26"/>
      <c r="Q50" s="47"/>
      <c r="R50" s="23"/>
      <c r="S50" s="23"/>
    </row>
    <row r="51" spans="1:19" ht="55" customHeight="1">
      <c r="A51" s="27" t="s">
        <v>19</v>
      </c>
      <c r="B51" s="30" t="s">
        <v>70</v>
      </c>
      <c r="C51" s="33" t="s">
        <v>71</v>
      </c>
      <c r="D51" s="11" t="s">
        <v>69</v>
      </c>
      <c r="E51" s="36" t="s">
        <v>32</v>
      </c>
      <c r="F51" s="36">
        <v>4</v>
      </c>
      <c r="G51" s="36" t="s">
        <v>24</v>
      </c>
      <c r="H51" s="36" t="s">
        <v>25</v>
      </c>
      <c r="I51" s="36" t="s">
        <v>26</v>
      </c>
      <c r="J51" s="36" t="s">
        <v>27</v>
      </c>
      <c r="K51" s="39">
        <v>132.02218341300002</v>
      </c>
      <c r="L51" s="36" t="s">
        <v>28</v>
      </c>
      <c r="M51" s="42" t="s">
        <v>29</v>
      </c>
      <c r="N51" s="24">
        <v>0</v>
      </c>
      <c r="O51" s="21">
        <f>K51*(1-N51)</f>
        <v>132.02218341300002</v>
      </c>
      <c r="P51" s="24">
        <v>0.03</v>
      </c>
      <c r="Q51" s="45">
        <f>(O51-R51)/O51</f>
        <v>3.0000000000000106E-2</v>
      </c>
      <c r="R51" s="21">
        <f>K51*(1-P51)</f>
        <v>128.06151791061001</v>
      </c>
      <c r="S51" s="21">
        <f>SUM(R51/0.9925)</f>
        <v>129.0292371895315</v>
      </c>
    </row>
    <row r="52" spans="1:19" ht="55" customHeight="1">
      <c r="A52" s="29"/>
      <c r="B52" s="32"/>
      <c r="C52" s="35"/>
      <c r="D52" s="11"/>
      <c r="E52" s="38"/>
      <c r="F52" s="38"/>
      <c r="G52" s="38"/>
      <c r="H52" s="38"/>
      <c r="I52" s="38"/>
      <c r="J52" s="38"/>
      <c r="K52" s="41"/>
      <c r="L52" s="38"/>
      <c r="M52" s="44"/>
      <c r="N52" s="26"/>
      <c r="O52" s="23"/>
      <c r="P52" s="26"/>
      <c r="Q52" s="47"/>
      <c r="R52" s="23"/>
      <c r="S52" s="23"/>
    </row>
    <row r="53" spans="1:19" ht="90" customHeight="1">
      <c r="A53" s="27" t="s">
        <v>19</v>
      </c>
      <c r="B53" s="30" t="s">
        <v>41</v>
      </c>
      <c r="C53" s="33" t="s">
        <v>42</v>
      </c>
      <c r="D53" s="11" t="s">
        <v>43</v>
      </c>
      <c r="E53" s="36" t="s">
        <v>44</v>
      </c>
      <c r="F53" s="36">
        <v>4</v>
      </c>
      <c r="G53" s="36" t="s">
        <v>24</v>
      </c>
      <c r="H53" s="36" t="s">
        <v>25</v>
      </c>
      <c r="I53" s="36" t="s">
        <v>26</v>
      </c>
      <c r="J53" s="36" t="s">
        <v>27</v>
      </c>
      <c r="K53" s="39">
        <v>146.73258355970003</v>
      </c>
      <c r="L53" s="36" t="s">
        <v>28</v>
      </c>
      <c r="M53" s="42" t="s">
        <v>29</v>
      </c>
      <c r="N53" s="24">
        <v>0</v>
      </c>
      <c r="O53" s="21">
        <f>K53*(1-N53)</f>
        <v>146.73258355970003</v>
      </c>
      <c r="P53" s="24">
        <v>0.03</v>
      </c>
      <c r="Q53" s="45">
        <f>(O53-R53)/O53</f>
        <v>3.0000000000000082E-2</v>
      </c>
      <c r="R53" s="21">
        <f>K53*(1-P53)</f>
        <v>142.33060605290902</v>
      </c>
      <c r="S53" s="21">
        <f>SUM(R53/0.9925)</f>
        <v>143.40615219436677</v>
      </c>
    </row>
    <row r="54" spans="1:19">
      <c r="A54" s="29"/>
      <c r="B54" s="32"/>
      <c r="C54" s="35"/>
      <c r="D54" s="11"/>
      <c r="E54" s="38"/>
      <c r="F54" s="38"/>
      <c r="G54" s="38"/>
      <c r="H54" s="38"/>
      <c r="I54" s="38"/>
      <c r="J54" s="38"/>
      <c r="K54" s="41"/>
      <c r="L54" s="38"/>
      <c r="M54" s="44"/>
      <c r="N54" s="26"/>
      <c r="O54" s="23"/>
      <c r="P54" s="26"/>
      <c r="Q54" s="47"/>
      <c r="R54" s="23"/>
      <c r="S54" s="23"/>
    </row>
    <row r="55" spans="1:19" ht="120">
      <c r="A55" s="8" t="s">
        <v>19</v>
      </c>
      <c r="B55" s="10" t="s">
        <v>76</v>
      </c>
      <c r="C55" s="19" t="s">
        <v>77</v>
      </c>
      <c r="D55" s="11" t="s">
        <v>78</v>
      </c>
      <c r="E55" s="9" t="s">
        <v>32</v>
      </c>
      <c r="F55" s="12">
        <v>7</v>
      </c>
      <c r="G55" s="12" t="s">
        <v>24</v>
      </c>
      <c r="H55" s="12" t="s">
        <v>25</v>
      </c>
      <c r="I55" s="12" t="s">
        <v>26</v>
      </c>
      <c r="J55" s="12" t="s">
        <v>27</v>
      </c>
      <c r="K55" s="13">
        <v>155.8154396564</v>
      </c>
      <c r="L55" s="12" t="s">
        <v>28</v>
      </c>
      <c r="M55" s="14" t="s">
        <v>29</v>
      </c>
      <c r="N55" s="15">
        <v>0</v>
      </c>
      <c r="O55" s="16">
        <f t="shared" ref="O55:O61" si="0">K55*(1-N55)</f>
        <v>155.8154396564</v>
      </c>
      <c r="P55" s="15">
        <v>0.03</v>
      </c>
      <c r="Q55" s="17">
        <f t="shared" ref="Q55:Q61" si="1">(O55-R55)/O55</f>
        <v>3.0000000000000034E-2</v>
      </c>
      <c r="R55" s="16">
        <f t="shared" ref="R55:R61" si="2">K55*(1-P55)</f>
        <v>151.140976466708</v>
      </c>
      <c r="S55" s="16">
        <f t="shared" ref="S55:S60" si="3">SUM(R55/0.9925)</f>
        <v>152.28309971456724</v>
      </c>
    </row>
    <row r="56" spans="1:19" ht="120">
      <c r="A56" s="8" t="s">
        <v>19</v>
      </c>
      <c r="B56" s="10" t="s">
        <v>51</v>
      </c>
      <c r="C56" s="19" t="s">
        <v>52</v>
      </c>
      <c r="D56" s="11" t="s">
        <v>53</v>
      </c>
      <c r="E56" s="9" t="s">
        <v>44</v>
      </c>
      <c r="F56" s="12">
        <v>12</v>
      </c>
      <c r="G56" s="12" t="s">
        <v>24</v>
      </c>
      <c r="H56" s="12" t="s">
        <v>25</v>
      </c>
      <c r="I56" s="12" t="s">
        <v>26</v>
      </c>
      <c r="J56" s="12" t="s">
        <v>27</v>
      </c>
      <c r="K56" s="13">
        <v>161.8706770542</v>
      </c>
      <c r="L56" s="12" t="s">
        <v>28</v>
      </c>
      <c r="M56" s="14" t="s">
        <v>29</v>
      </c>
      <c r="N56" s="15">
        <v>0</v>
      </c>
      <c r="O56" s="16">
        <f t="shared" si="0"/>
        <v>161.8706770542</v>
      </c>
      <c r="P56" s="15">
        <v>0.03</v>
      </c>
      <c r="Q56" s="17">
        <f t="shared" si="1"/>
        <v>3.0000000000000002E-2</v>
      </c>
      <c r="R56" s="16">
        <f t="shared" si="2"/>
        <v>157.014556742574</v>
      </c>
      <c r="S56" s="16">
        <f t="shared" si="3"/>
        <v>158.20106472803425</v>
      </c>
    </row>
    <row r="57" spans="1:19" ht="180">
      <c r="A57" s="8" t="s">
        <v>19</v>
      </c>
      <c r="B57" s="10" t="s">
        <v>65</v>
      </c>
      <c r="C57" s="19" t="s">
        <v>66</v>
      </c>
      <c r="D57" s="11" t="s">
        <v>62</v>
      </c>
      <c r="E57" s="9" t="s">
        <v>32</v>
      </c>
      <c r="F57" s="12">
        <v>6</v>
      </c>
      <c r="G57" s="12" t="s">
        <v>24</v>
      </c>
      <c r="H57" s="12" t="s">
        <v>25</v>
      </c>
      <c r="I57" s="12" t="s">
        <v>26</v>
      </c>
      <c r="J57" s="12" t="s">
        <v>27</v>
      </c>
      <c r="K57" s="13">
        <v>181.21817349809999</v>
      </c>
      <c r="L57" s="12" t="s">
        <v>28</v>
      </c>
      <c r="M57" s="14" t="s">
        <v>29</v>
      </c>
      <c r="N57" s="15">
        <v>0</v>
      </c>
      <c r="O57" s="16">
        <f t="shared" si="0"/>
        <v>181.21817349809999</v>
      </c>
      <c r="P57" s="15">
        <v>0.03</v>
      </c>
      <c r="Q57" s="17">
        <f t="shared" si="1"/>
        <v>3.0000000000000013E-2</v>
      </c>
      <c r="R57" s="16">
        <f t="shared" si="2"/>
        <v>175.78162829315698</v>
      </c>
      <c r="S57" s="16">
        <f t="shared" si="3"/>
        <v>177.10995294020853</v>
      </c>
    </row>
    <row r="58" spans="1:19" ht="90">
      <c r="A58" s="8" t="s">
        <v>19</v>
      </c>
      <c r="B58" s="10" t="s">
        <v>45</v>
      </c>
      <c r="C58" s="19" t="s">
        <v>46</v>
      </c>
      <c r="D58" s="11" t="s">
        <v>47</v>
      </c>
      <c r="E58" s="9" t="s">
        <v>44</v>
      </c>
      <c r="F58" s="12">
        <v>5</v>
      </c>
      <c r="G58" s="12" t="s">
        <v>24</v>
      </c>
      <c r="H58" s="12" t="s">
        <v>25</v>
      </c>
      <c r="I58" s="12" t="s">
        <v>26</v>
      </c>
      <c r="J58" s="12" t="s">
        <v>27</v>
      </c>
      <c r="K58" s="13">
        <v>186.47429964080004</v>
      </c>
      <c r="L58" s="12" t="s">
        <v>28</v>
      </c>
      <c r="M58" s="14" t="s">
        <v>29</v>
      </c>
      <c r="N58" s="15">
        <v>0</v>
      </c>
      <c r="O58" s="16">
        <f t="shared" si="0"/>
        <v>186.47429964080004</v>
      </c>
      <c r="P58" s="15">
        <v>0.03</v>
      </c>
      <c r="Q58" s="17">
        <f t="shared" si="1"/>
        <v>3.000000000000003E-2</v>
      </c>
      <c r="R58" s="16">
        <f t="shared" si="2"/>
        <v>180.88007065157603</v>
      </c>
      <c r="S58" s="16">
        <f t="shared" si="3"/>
        <v>182.24692257085746</v>
      </c>
    </row>
    <row r="59" spans="1:19" ht="90">
      <c r="A59" s="8" t="s">
        <v>19</v>
      </c>
      <c r="B59" s="10" t="s">
        <v>79</v>
      </c>
      <c r="C59" s="19" t="s">
        <v>80</v>
      </c>
      <c r="D59" s="11" t="s">
        <v>81</v>
      </c>
      <c r="E59" s="9" t="s">
        <v>32</v>
      </c>
      <c r="F59" s="12">
        <v>6</v>
      </c>
      <c r="G59" s="12" t="s">
        <v>24</v>
      </c>
      <c r="H59" s="12" t="s">
        <v>25</v>
      </c>
      <c r="I59" s="12" t="s">
        <v>26</v>
      </c>
      <c r="J59" s="12" t="s">
        <v>27</v>
      </c>
      <c r="K59" s="13">
        <v>190.6499373259</v>
      </c>
      <c r="L59" s="12" t="s">
        <v>28</v>
      </c>
      <c r="M59" s="14" t="s">
        <v>29</v>
      </c>
      <c r="N59" s="15">
        <v>0</v>
      </c>
      <c r="O59" s="16">
        <f t="shared" si="0"/>
        <v>190.6499373259</v>
      </c>
      <c r="P59" s="15">
        <v>0.03</v>
      </c>
      <c r="Q59" s="17">
        <f t="shared" si="1"/>
        <v>3.0000000000000002E-2</v>
      </c>
      <c r="R59" s="16">
        <f t="shared" si="2"/>
        <v>184.930439206123</v>
      </c>
      <c r="S59" s="16">
        <f t="shared" si="3"/>
        <v>186.32789844445642</v>
      </c>
    </row>
    <row r="60" spans="1:19" ht="90">
      <c r="A60" s="8" t="s">
        <v>19</v>
      </c>
      <c r="B60" s="10" t="s">
        <v>82</v>
      </c>
      <c r="C60" s="19" t="s">
        <v>83</v>
      </c>
      <c r="D60" s="11" t="s">
        <v>84</v>
      </c>
      <c r="E60" s="9" t="s">
        <v>32</v>
      </c>
      <c r="F60" s="12">
        <v>10</v>
      </c>
      <c r="G60" s="12" t="s">
        <v>24</v>
      </c>
      <c r="H60" s="12" t="s">
        <v>25</v>
      </c>
      <c r="I60" s="12" t="s">
        <v>26</v>
      </c>
      <c r="J60" s="12" t="s">
        <v>27</v>
      </c>
      <c r="K60" s="13">
        <v>213.66659249039998</v>
      </c>
      <c r="L60" s="12" t="s">
        <v>28</v>
      </c>
      <c r="M60" s="14" t="s">
        <v>29</v>
      </c>
      <c r="N60" s="15">
        <v>0</v>
      </c>
      <c r="O60" s="16">
        <f t="shared" si="0"/>
        <v>213.66659249039998</v>
      </c>
      <c r="P60" s="15">
        <v>0.03</v>
      </c>
      <c r="Q60" s="17">
        <f t="shared" si="1"/>
        <v>2.9999999999999985E-2</v>
      </c>
      <c r="R60" s="16">
        <f t="shared" si="2"/>
        <v>207.25659471568798</v>
      </c>
      <c r="S60" s="16">
        <f t="shared" si="3"/>
        <v>208.82276545661256</v>
      </c>
    </row>
    <row r="61" spans="1:19" ht="105" customHeight="1">
      <c r="A61" s="27" t="s">
        <v>19</v>
      </c>
      <c r="B61" s="30" t="s">
        <v>54</v>
      </c>
      <c r="C61" s="42" t="s">
        <v>55</v>
      </c>
      <c r="D61" s="42" t="s">
        <v>56</v>
      </c>
      <c r="E61" s="36" t="s">
        <v>32</v>
      </c>
      <c r="F61" s="36">
        <v>8</v>
      </c>
      <c r="G61" s="36" t="s">
        <v>24</v>
      </c>
      <c r="H61" s="36" t="s">
        <v>25</v>
      </c>
      <c r="I61" s="36" t="s">
        <v>26</v>
      </c>
      <c r="J61" s="36" t="s">
        <v>27</v>
      </c>
      <c r="K61" s="39">
        <v>219.15907548320001</v>
      </c>
      <c r="L61" s="36" t="s">
        <v>28</v>
      </c>
      <c r="M61" s="42" t="s">
        <v>29</v>
      </c>
      <c r="N61" s="24">
        <v>0</v>
      </c>
      <c r="O61" s="21">
        <f t="shared" si="0"/>
        <v>219.15907548320001</v>
      </c>
      <c r="P61" s="24">
        <v>0.03</v>
      </c>
      <c r="Q61" s="45">
        <f t="shared" si="1"/>
        <v>3.000000000000002E-2</v>
      </c>
      <c r="R61" s="21">
        <f t="shared" si="2"/>
        <v>212.58430321870401</v>
      </c>
      <c r="S61" s="21">
        <v>193.2</v>
      </c>
    </row>
    <row r="62" spans="1:19">
      <c r="A62" s="28"/>
      <c r="B62" s="31"/>
      <c r="C62" s="43"/>
      <c r="D62" s="43"/>
      <c r="E62" s="37"/>
      <c r="F62" s="37"/>
      <c r="G62" s="37"/>
      <c r="H62" s="37"/>
      <c r="I62" s="37"/>
      <c r="J62" s="37"/>
      <c r="K62" s="40"/>
      <c r="L62" s="37"/>
      <c r="M62" s="43"/>
      <c r="N62" s="25"/>
      <c r="O62" s="22"/>
      <c r="P62" s="25"/>
      <c r="Q62" s="46"/>
      <c r="R62" s="22"/>
      <c r="S62" s="22"/>
    </row>
    <row r="63" spans="1:19">
      <c r="A63" s="29"/>
      <c r="B63" s="32"/>
      <c r="C63" s="44"/>
      <c r="D63" s="44"/>
      <c r="E63" s="38"/>
      <c r="F63" s="38"/>
      <c r="G63" s="38"/>
      <c r="H63" s="38"/>
      <c r="I63" s="38"/>
      <c r="J63" s="38"/>
      <c r="K63" s="41"/>
      <c r="L63" s="38"/>
      <c r="M63" s="44"/>
      <c r="N63" s="26"/>
      <c r="O63" s="23"/>
      <c r="P63" s="26"/>
      <c r="Q63" s="47"/>
      <c r="R63" s="23"/>
      <c r="S63" s="23"/>
    </row>
    <row r="64" spans="1:19" ht="90">
      <c r="A64" s="8" t="s">
        <v>19</v>
      </c>
      <c r="B64" s="10" t="s">
        <v>85</v>
      </c>
      <c r="C64" s="19" t="s">
        <v>86</v>
      </c>
      <c r="D64" s="11" t="s">
        <v>84</v>
      </c>
      <c r="E64" s="9" t="s">
        <v>32</v>
      </c>
      <c r="F64" s="12">
        <v>12</v>
      </c>
      <c r="G64" s="12" t="s">
        <v>24</v>
      </c>
      <c r="H64" s="12" t="s">
        <v>25</v>
      </c>
      <c r="I64" s="12" t="s">
        <v>26</v>
      </c>
      <c r="J64" s="12" t="s">
        <v>27</v>
      </c>
      <c r="K64" s="13">
        <v>230.83060184289999</v>
      </c>
      <c r="L64" s="12" t="s">
        <v>28</v>
      </c>
      <c r="M64" s="14" t="s">
        <v>29</v>
      </c>
      <c r="N64" s="15">
        <v>0</v>
      </c>
      <c r="O64" s="16">
        <f>K64*(1-N64)</f>
        <v>230.83060184289999</v>
      </c>
      <c r="P64" s="15">
        <v>0.03</v>
      </c>
      <c r="Q64" s="17">
        <f>(O64-R64)/O64</f>
        <v>3.0000000000000037E-2</v>
      </c>
      <c r="R64" s="16">
        <f>K64*(1-P64)</f>
        <v>223.90568378761299</v>
      </c>
      <c r="S64" s="16">
        <f>SUM(R64/0.9925)</f>
        <v>225.59766628474858</v>
      </c>
    </row>
    <row r="65" spans="1:19" ht="90">
      <c r="A65" s="8" t="s">
        <v>19</v>
      </c>
      <c r="B65" s="10" t="s">
        <v>57</v>
      </c>
      <c r="C65" s="19" t="s">
        <v>58</v>
      </c>
      <c r="D65" s="11" t="s">
        <v>59</v>
      </c>
      <c r="E65" s="9" t="s">
        <v>32</v>
      </c>
      <c r="F65" s="12">
        <v>10</v>
      </c>
      <c r="G65" s="12" t="s">
        <v>24</v>
      </c>
      <c r="H65" s="12" t="s">
        <v>25</v>
      </c>
      <c r="I65" s="12" t="s">
        <v>26</v>
      </c>
      <c r="J65" s="12" t="s">
        <v>27</v>
      </c>
      <c r="K65" s="13">
        <v>304.90033662900004</v>
      </c>
      <c r="L65" s="12" t="s">
        <v>28</v>
      </c>
      <c r="M65" s="14" t="s">
        <v>29</v>
      </c>
      <c r="N65" s="15">
        <v>0</v>
      </c>
      <c r="O65" s="16">
        <f>K65*(1-N65)</f>
        <v>304.90033662900004</v>
      </c>
      <c r="P65" s="15">
        <v>0.03</v>
      </c>
      <c r="Q65" s="17">
        <f>(O65-R65)/O65</f>
        <v>2.9999999999999992E-2</v>
      </c>
      <c r="R65" s="16">
        <f>K65*(1-P65)</f>
        <v>295.75332653013004</v>
      </c>
      <c r="S65" s="16">
        <f>SUM(R65/0.9925)</f>
        <v>297.98823831751133</v>
      </c>
    </row>
    <row r="66" spans="1:19" ht="195">
      <c r="A66" s="8" t="s">
        <v>19</v>
      </c>
      <c r="B66" s="10" t="s">
        <v>33</v>
      </c>
      <c r="C66" s="19" t="s">
        <v>34</v>
      </c>
      <c r="D66" s="11" t="s">
        <v>35</v>
      </c>
      <c r="E66" s="9" t="s">
        <v>32</v>
      </c>
      <c r="F66" s="12">
        <v>10</v>
      </c>
      <c r="G66" s="12" t="s">
        <v>24</v>
      </c>
      <c r="H66" s="12" t="s">
        <v>25</v>
      </c>
      <c r="I66" s="12" t="s">
        <v>26</v>
      </c>
      <c r="J66" s="12" t="s">
        <v>27</v>
      </c>
      <c r="K66" s="13">
        <v>360.1628192</v>
      </c>
      <c r="L66" s="12" t="s">
        <v>28</v>
      </c>
      <c r="M66" s="14" t="s">
        <v>29</v>
      </c>
      <c r="N66" s="15">
        <v>0</v>
      </c>
      <c r="O66" s="16">
        <f>K66*(1-N66)</f>
        <v>360.1628192</v>
      </c>
      <c r="P66" s="15">
        <v>0.03</v>
      </c>
      <c r="Q66" s="17">
        <f>(O66-R66)/O66</f>
        <v>3.0000000000000016E-2</v>
      </c>
      <c r="R66" s="16">
        <f>K66*(1-P66)</f>
        <v>349.35793462399999</v>
      </c>
      <c r="S66" s="16">
        <f>SUM(R66/0.9925)</f>
        <v>351.99791901662468</v>
      </c>
    </row>
  </sheetData>
  <autoFilter ref="A1:S1" xr:uid="{5F284616-475E-E94C-A9CB-B8EA321067B3}">
    <sortState xmlns:xlrd2="http://schemas.microsoft.com/office/spreadsheetml/2017/richdata2" ref="A2:S23">
      <sortCondition ref="S1:S23"/>
    </sortState>
  </autoFilter>
  <mergeCells count="169">
    <mergeCell ref="P61:P63"/>
    <mergeCell ref="Q61:Q63"/>
    <mergeCell ref="R61:R63"/>
    <mergeCell ref="S61:S63"/>
    <mergeCell ref="E51:E52"/>
    <mergeCell ref="F51:F52"/>
    <mergeCell ref="G51:G52"/>
    <mergeCell ref="H51:H52"/>
    <mergeCell ref="I51:I52"/>
    <mergeCell ref="H61:H63"/>
    <mergeCell ref="I61:I63"/>
    <mergeCell ref="J61:J63"/>
    <mergeCell ref="K61:K63"/>
    <mergeCell ref="M61:M63"/>
    <mergeCell ref="N61:N63"/>
    <mergeCell ref="R53:R54"/>
    <mergeCell ref="S53:S54"/>
    <mergeCell ref="K53:K54"/>
    <mergeCell ref="E53:E54"/>
    <mergeCell ref="F53:F54"/>
    <mergeCell ref="G53:G54"/>
    <mergeCell ref="H53:H54"/>
    <mergeCell ref="I53:I54"/>
    <mergeCell ref="J53:J54"/>
    <mergeCell ref="O61:O63"/>
    <mergeCell ref="A61:A63"/>
    <mergeCell ref="B61:B63"/>
    <mergeCell ref="C61:C63"/>
    <mergeCell ref="L61:L63"/>
    <mergeCell ref="D61:D63"/>
    <mergeCell ref="E61:E63"/>
    <mergeCell ref="F61:F63"/>
    <mergeCell ref="G61:G63"/>
    <mergeCell ref="S51:S52"/>
    <mergeCell ref="A53:A54"/>
    <mergeCell ref="B53:B54"/>
    <mergeCell ref="C53:C54"/>
    <mergeCell ref="L53:L54"/>
    <mergeCell ref="M53:M54"/>
    <mergeCell ref="N53:N54"/>
    <mergeCell ref="O53:O54"/>
    <mergeCell ref="P53:P54"/>
    <mergeCell ref="Q53:Q54"/>
    <mergeCell ref="M51:M52"/>
    <mergeCell ref="N51:N52"/>
    <mergeCell ref="O51:O52"/>
    <mergeCell ref="P51:P52"/>
    <mergeCell ref="Q51:Q52"/>
    <mergeCell ref="R51:R52"/>
    <mergeCell ref="A51:A52"/>
    <mergeCell ref="B51:B52"/>
    <mergeCell ref="C51:C52"/>
    <mergeCell ref="L51:L52"/>
    <mergeCell ref="J51:J52"/>
    <mergeCell ref="K51:K52"/>
    <mergeCell ref="D44:D50"/>
    <mergeCell ref="E44:E50"/>
    <mergeCell ref="F44:F50"/>
    <mergeCell ref="G44:G50"/>
    <mergeCell ref="H44:H50"/>
    <mergeCell ref="I44:I50"/>
    <mergeCell ref="A44:A50"/>
    <mergeCell ref="B44:B50"/>
    <mergeCell ref="C44:C50"/>
    <mergeCell ref="L44:L50"/>
    <mergeCell ref="P44:P50"/>
    <mergeCell ref="Q44:Q50"/>
    <mergeCell ref="R44:R50"/>
    <mergeCell ref="S44:S50"/>
    <mergeCell ref="O41:O42"/>
    <mergeCell ref="P41:P42"/>
    <mergeCell ref="Q41:Q42"/>
    <mergeCell ref="R41:R42"/>
    <mergeCell ref="S41:S42"/>
    <mergeCell ref="N41:N42"/>
    <mergeCell ref="C41:C42"/>
    <mergeCell ref="D41:D42"/>
    <mergeCell ref="E41:E42"/>
    <mergeCell ref="F41:F42"/>
    <mergeCell ref="G41:G42"/>
    <mergeCell ref="H41:H42"/>
    <mergeCell ref="N44:N50"/>
    <mergeCell ref="O44:O50"/>
    <mergeCell ref="J44:J50"/>
    <mergeCell ref="K44:K50"/>
    <mergeCell ref="F28:F33"/>
    <mergeCell ref="G28:G33"/>
    <mergeCell ref="D34:D39"/>
    <mergeCell ref="E34:E39"/>
    <mergeCell ref="F34:F39"/>
    <mergeCell ref="G34:G39"/>
    <mergeCell ref="A41:A42"/>
    <mergeCell ref="B41:B42"/>
    <mergeCell ref="M44:M50"/>
    <mergeCell ref="I41:I42"/>
    <mergeCell ref="J41:J42"/>
    <mergeCell ref="K41:K42"/>
    <mergeCell ref="L41:L42"/>
    <mergeCell ref="M41:M42"/>
    <mergeCell ref="O34:O39"/>
    <mergeCell ref="P34:P39"/>
    <mergeCell ref="Q34:Q39"/>
    <mergeCell ref="R34:R39"/>
    <mergeCell ref="S34:S39"/>
    <mergeCell ref="S28:S33"/>
    <mergeCell ref="A34:A39"/>
    <mergeCell ref="B34:B39"/>
    <mergeCell ref="C34:C39"/>
    <mergeCell ref="H34:H39"/>
    <mergeCell ref="I34:I39"/>
    <mergeCell ref="J34:J39"/>
    <mergeCell ref="K34:K39"/>
    <mergeCell ref="L34:L39"/>
    <mergeCell ref="M34:M39"/>
    <mergeCell ref="M28:M33"/>
    <mergeCell ref="N28:N33"/>
    <mergeCell ref="O28:O33"/>
    <mergeCell ref="P28:P33"/>
    <mergeCell ref="Q28:Q33"/>
    <mergeCell ref="R28:R33"/>
    <mergeCell ref="N34:N39"/>
    <mergeCell ref="D28:D33"/>
    <mergeCell ref="E28:E33"/>
    <mergeCell ref="S4:S16"/>
    <mergeCell ref="A28:A33"/>
    <mergeCell ref="B28:B33"/>
    <mergeCell ref="C28:C33"/>
    <mergeCell ref="H28:H33"/>
    <mergeCell ref="I28:I33"/>
    <mergeCell ref="J28:J33"/>
    <mergeCell ref="K28:K33"/>
    <mergeCell ref="L28:L33"/>
    <mergeCell ref="L4:L16"/>
    <mergeCell ref="M4:M16"/>
    <mergeCell ref="N4:N16"/>
    <mergeCell ref="O4:O16"/>
    <mergeCell ref="P4:P16"/>
    <mergeCell ref="Q4:Q16"/>
    <mergeCell ref="Q17:Q27"/>
    <mergeCell ref="R17:R27"/>
    <mergeCell ref="S17:S27"/>
    <mergeCell ref="A4:A16"/>
    <mergeCell ref="B4:B16"/>
    <mergeCell ref="C4:C16"/>
    <mergeCell ref="H4:H16"/>
    <mergeCell ref="I4:I16"/>
    <mergeCell ref="D4:D16"/>
    <mergeCell ref="O17:O27"/>
    <mergeCell ref="P17:P27"/>
    <mergeCell ref="A17:A27"/>
    <mergeCell ref="B17:B27"/>
    <mergeCell ref="C17:C27"/>
    <mergeCell ref="H17:H27"/>
    <mergeCell ref="I17:I27"/>
    <mergeCell ref="J17:J27"/>
    <mergeCell ref="R4:R16"/>
    <mergeCell ref="E4:E16"/>
    <mergeCell ref="F4:F16"/>
    <mergeCell ref="G4:G16"/>
    <mergeCell ref="D17:D27"/>
    <mergeCell ref="E17:E27"/>
    <mergeCell ref="F17:F27"/>
    <mergeCell ref="G17:G27"/>
    <mergeCell ref="J4:J16"/>
    <mergeCell ref="K4:K16"/>
    <mergeCell ref="K17:K27"/>
    <mergeCell ref="L17:L27"/>
    <mergeCell ref="M17:M27"/>
    <mergeCell ref="N17:N27"/>
  </mergeCells>
  <dataValidations count="5">
    <dataValidation type="decimal" operator="greaterThanOrEqual" allowBlank="1" showInputMessage="1" showErrorMessage="1" sqref="N17 N2:N4 P2:Q4 P17:Q17 P27:Q27 P34:Q34 N64:N66 N34 N27 N40:N41 P40:Q41 N43:N44 P43:Q44 N51 P51:Q51 N53 P53:Q53 N55:N61 P55:Q61 P64:Q66" xr:uid="{ACE11DB9-7FB3-C142-A9E0-93F0AA04AB5F}">
      <formula1>0</formula1>
    </dataValidation>
    <dataValidation type="list" allowBlank="1" showInputMessage="1" showErrorMessage="1" sqref="J2:J4 J17 J27 J34 J40:J41 J43:J44 J64:J66 J51 J53 J55:J61" xr:uid="{99BE82A8-545F-4045-A5E3-1A7C6D4741BB}">
      <formula1>"Domestic, Overseas, Worldwide"</formula1>
    </dataValidation>
    <dataValidation type="list" allowBlank="1" showInputMessage="1" showErrorMessage="1" sqref="I2:I4 I17 I27 I34 I40:I41 I43:I44 I64:I66 I51 I53 I55:I61" xr:uid="{2C78E815-DCC7-9E4F-9FC2-BF25D461D34E}">
      <formula1>"Contractor Facility, Customer Facility, Both"</formula1>
    </dataValidation>
    <dataValidation type="list" allowBlank="1" showInputMessage="1" showErrorMessage="1" sqref="H2:H4 H17 H27 H34 H40:H41 H43:H44 H64:H66 H51 H53 H55:H61" xr:uid="{3BFEDAB5-6A51-A047-A0D0-A5E42CA90B14}">
      <formula1>"Yes, No"</formula1>
    </dataValidation>
    <dataValidation type="list" allowBlank="1" showInputMessage="1" sqref="E2:E4 E17 E28 E34 E40:E41 E43:E44 E64:E66 E51 E53 E55:E61" xr:uid="{F891550F-FF93-4548-B111-F401FA44C819}">
      <formula1>"High School, Associates, Bachelors, Masters, PhD, None"</formula1>
    </dataValidation>
  </dataValidations>
  <pageMargins left="0.7" right="0.7" top="0.75" bottom="0.75" header="0.3" footer="0.3"/>
  <pageSetup scale="34" fitToHeight="5" orientation="landscape" horizontalDpi="0" verticalDpi="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4D95D13339F67499EB19D41A59E5FA0" ma:contentTypeVersion="10" ma:contentTypeDescription="Create a new document." ma:contentTypeScope="" ma:versionID="39a17a7440f504fa799f15d6a5d5ebb1">
  <xsd:schema xmlns:xsd="http://www.w3.org/2001/XMLSchema" xmlns:xs="http://www.w3.org/2001/XMLSchema" xmlns:p="http://schemas.microsoft.com/office/2006/metadata/properties" xmlns:ns2="252162da-3b42-4230-a160-433f49b91cbf" xmlns:ns3="337fce73-22d2-4d60-9067-25269199283b" targetNamespace="http://schemas.microsoft.com/office/2006/metadata/properties" ma:root="true" ma:fieldsID="f3319ebc93db23e2acc761cd84183d50" ns2:_="" ns3:_="">
    <xsd:import namespace="252162da-3b42-4230-a160-433f49b91cbf"/>
    <xsd:import namespace="337fce73-22d2-4d60-9067-25269199283b"/>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_Flow_SignoffStatus" minOccurs="0"/>
                <xsd:element ref="ns3:SharedWithUsers" minOccurs="0"/>
                <xsd:element ref="ns3:SharedWithDetail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52162da-3b42-4230-a160-433f49b91cb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_Flow_SignoffStatus" ma:index="13" nillable="true" ma:displayName="Sign-off status" ma:internalName="Sign_x002d_off_x0020_status">
      <xsd:simpleType>
        <xsd:restriction base="dms:Text"/>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37fce73-22d2-4d60-9067-25269199283b"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Flow_SignoffStatus xmlns="252162da-3b42-4230-a160-433f49b91cbf" xsi:nil="true"/>
  </documentManagement>
</p:properties>
</file>

<file path=customXml/itemProps1.xml><?xml version="1.0" encoding="utf-8"?>
<ds:datastoreItem xmlns:ds="http://schemas.openxmlformats.org/officeDocument/2006/customXml" ds:itemID="{53BEECC8-6352-4B42-A8E4-1FDF2294BAC1}"/>
</file>

<file path=customXml/itemProps2.xml><?xml version="1.0" encoding="utf-8"?>
<ds:datastoreItem xmlns:ds="http://schemas.openxmlformats.org/officeDocument/2006/customXml" ds:itemID="{F166DB6C-BFEB-4216-AC7B-8F9D80F2877F}"/>
</file>

<file path=customXml/itemProps3.xml><?xml version="1.0" encoding="utf-8"?>
<ds:datastoreItem xmlns:ds="http://schemas.openxmlformats.org/officeDocument/2006/customXml" ds:itemID="{2F7BE96C-0691-4711-94BD-758C5C058875}"/>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Kyle Olson</cp:lastModifiedBy>
  <cp:lastPrinted>2022-01-06T18:25:44Z</cp:lastPrinted>
  <dcterms:created xsi:type="dcterms:W3CDTF">2021-12-08T17:43:47Z</dcterms:created>
  <dcterms:modified xsi:type="dcterms:W3CDTF">2025-06-09T17:48:24Z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0x01010074D95D13339F67499EB19D41A59E5FA0</vt:lpwstr>
  </property>
</Properties>
</file>